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k0161\Downloads\"/>
    </mc:Choice>
  </mc:AlternateContent>
  <xr:revisionPtr revIDLastSave="0" documentId="13_ncr:1_{0802A74D-310C-4609-96C6-CC4DDC427621}" xr6:coauthVersionLast="47" xr6:coauthVersionMax="47" xr10:uidLastSave="{00000000-0000-0000-0000-000000000000}"/>
  <bookViews>
    <workbookView xWindow="14295" yWindow="0" windowWidth="14610" windowHeight="155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U88" i="12"/>
  <c r="AF88" i="12"/>
  <c r="AU63" i="12"/>
  <c r="AP63" i="12"/>
  <c r="AP23" i="12"/>
  <c r="V23" i="12"/>
  <c r="AA23" i="12"/>
  <c r="Q23" i="12"/>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W35" i="10"/>
  <c r="BW36" i="10" s="1"/>
  <c r="BW37" i="10" s="1"/>
  <c r="BW38" i="10" s="1"/>
  <c r="BW39" i="10" s="1"/>
  <c r="BW40" i="10" s="1"/>
  <c r="BW41" i="10" s="1"/>
  <c r="BW42" i="10" s="1"/>
  <c r="BW43" i="10" s="1"/>
  <c r="BE35" i="10"/>
  <c r="CO34" i="10"/>
  <c r="CO35" i="10" s="1"/>
  <c r="CO36"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alcChain>
</file>

<file path=xl/sharedStrings.xml><?xml version="1.0" encoding="utf-8"?>
<sst xmlns="http://schemas.openxmlformats.org/spreadsheetml/2006/main" count="1149" uniqueCount="580">
  <si>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</si>
  <si>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</si>
  <si>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</si>
  <si>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</si>
  <si>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</si>
  <si>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</si>
  <si>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</si>
  <si>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</si>
  <si>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</si>
  <si>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</si>
  <si>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</si>
  <si>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</si>
  <si>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</si>
  <si>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</si>
  <si>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</si>
  <si>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</si>
  <si>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</si>
  <si>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</si>
  <si>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</si>
  <si>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</si>
  <si>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</si>
  <si>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</si>
  <si>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</si>
  <si>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</si>
  <si>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</si>
  <si>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</si>
  <si>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</si>
  <si>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</si>
  <si>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</si>
  <si>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</si>
  <si>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</si>
  <si>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</si>
  <si>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</si>
  <si>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</si>
  <si>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</si>
  <si>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</si>
  <si>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</si>
  <si>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</si>
  <si>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</si>
  <si>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</si>
  <si>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</si>
  <si>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</si>
  <si>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</si>
  <si>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</si>
  <si>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</si>
  <si>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</si>
  <si>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</si>
  <si>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</si>
  <si>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</si>
  <si>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</si>
  <si>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</si>
  <si>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</si>
  <si>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</si>
  <si>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</si>
  <si>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</si>
  <si>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</si>
  <si>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</si>
  <si>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</si>
  <si>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</si>
  <si>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</si>
  <si>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</si>
  <si>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</si>
  <si>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</si>
  <si>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</si>
  <si>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</si>
  <si>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</si>
  <si>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</si>
  <si>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</si>
  <si>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</si>
  <si>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</si>
  <si>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</si>
  <si>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</si>
  <si>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</si>
  <si>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</si>
  <si>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</si>
  <si>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</si>
  <si>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</si>
  <si>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</si>
  <si>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</si>
  <si>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</si>
  <si>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</si>
  <si>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</si>
  <si>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</si>
  <si>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</si>
  <si>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</si>
  <si>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</si>
  <si>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</si>
  <si>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</si>
  <si>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</si>
  <si>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</si>
  <si>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</si>
  <si>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</si>
  <si>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</si>
  <si>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</si>
  <si>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</si>
  <si>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</si>
  <si>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</si>
  <si>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</si>
  <si>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</si>
  <si>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</si>
  <si>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</si>
  <si>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</si>
  <si>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</si>
  <si>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</si>
  <si>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</si>
  <si>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</si>
  <si>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</si>
  <si>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</si>
  <si>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</si>
  <si>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</si>
  <si>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</si>
  <si>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</si>
  <si>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</si>
  <si>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</si>
  <si>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</si>
  <si>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</si>
  <si>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</si>
  <si>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</si>
  <si>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</si>
  <si>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</si>
  <si>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</si>
  <si>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</si>
  <si>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</si>
  <si>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</si>
  <si>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</si>
  <si>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</si>
  <si>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</si>
  <si>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</si>
  <si>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</si>
  <si>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</si>
  <si>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</si>
  <si>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</si>
  <si>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</si>
  <si>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</si>
  <si>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</si>
  <si>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</si>
  <si>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</si>
  <si>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</si>
  <si>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</si>
  <si>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</si>
  <si>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</si>
  <si>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</si>
  <si>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</si>
  <si>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</si>
  <si>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</si>
  <si>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</si>
  <si>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</si>
  <si>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</si>
  <si>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</si>
  <si>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</si>
  <si>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</si>
  <si>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</si>
  <si>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</si>
  <si>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</si>
  <si>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</si>
  <si>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</si>
  <si>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</si>
  <si>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</si>
  <si>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</si>
  <si>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</si>
  <si>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</si>
  <si>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</si>
  <si>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</si>
  <si>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</si>
  <si>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</si>
  <si>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</si>
  <si>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</si>
  <si>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</si>
  <si>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</si>
  <si>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</si>
  <si>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</si>
  <si>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</si>
  <si>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</si>
  <si>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</si>
  <si>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</si>
  <si>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</si>
  <si>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</si>
  <si>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</si>
  <si>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</si>
  <si>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</si>
  <si>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</si>
  <si>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</si>
  <si>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</si>
  <si>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</si>
  <si>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</si>
  <si>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</si>
  <si>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</si>
  <si>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</si>
  <si>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</si>
  <si>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</si>
  <si>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</si>
  <si>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</si>
  <si>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</si>
  <si>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</si>
  <si>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</si>
  <si>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</si>
  <si>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</si>
  <si>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</si>
  <si>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</si>
  <si>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</si>
  <si>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</si>
  <si>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</si>
  <si>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</si>
  <si>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長野県長和町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</si>
  <si>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</si>
  <si>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</si>
  <si>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</si>
  <si>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</si>
  <si>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</si>
  <si>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</si>
  <si>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</si>
  <si>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</si>
  <si>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</si>
  <si>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</si>
  <si>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</si>
  <si>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</si>
  <si>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</si>
  <si>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</si>
  <si>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</si>
  <si>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</si>
  <si>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</si>
  <si>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</si>
  <si>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</si>
  <si>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</si>
  <si>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</si>
  <si>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</si>
  <si>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</si>
  <si>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</si>
  <si>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</si>
  <si>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</si>
  <si>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</si>
  <si>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</si>
  <si>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</si>
  <si>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</si>
  <si>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</si>
  <si>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</si>
  <si>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</si>
  <si>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</si>
  <si>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</si>
  <si>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</si>
  <si>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</si>
  <si>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</si>
  <si>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</si>
  <si>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</si>
  <si>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</si>
  <si>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</si>
  <si>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</si>
  <si>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</si>
  <si>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</si>
  <si>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</si>
  <si>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</si>
  <si>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</si>
  <si>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</si>
  <si>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</si>
  <si>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</si>
  <si>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</si>
  <si>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</si>
  <si>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</si>
  <si>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</si>
  <si>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</si>
  <si>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</si>
  <si>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</si>
  <si>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</si>
  <si>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</si>
  <si>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</si>
  <si>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</si>
  <si>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</si>
  <si>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</si>
  <si>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</si>
  <si>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</si>
  <si>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</si>
  <si>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</si>
  <si>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</si>
  <si>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</si>
  <si>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</si>
  <si>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</si>
  <si>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</si>
  <si>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</si>
  <si>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</si>
  <si>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</si>
  <si>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</si>
  <si>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</si>
  <si>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</si>
  <si>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</si>
  <si>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</si>
  <si>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</si>
  <si>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</si>
  <si>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</si>
  <si>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</si>
  <si>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</si>
  <si>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</si>
  <si>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</si>
  <si>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</si>
  <si>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</si>
  <si>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</si>
  <si>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</si>
  <si>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</si>
  <si>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</si>
  <si>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</si>
  <si>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</si>
  <si>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</si>
  <si>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</si>
  <si>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</si>
  <si>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</si>
  <si>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</si>
  <si>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</si>
  <si>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</si>
  <si>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</si>
  <si>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</si>
  <si>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</si>
  <si>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</si>
  <si>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</si>
  <si>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</si>
  <si>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</si>
  <si>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</si>
  <si>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</si>
  <si>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</si>
  <si>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</si>
  <si>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</si>
  <si>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</si>
  <si>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</si>
  <si>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</si>
  <si>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</si>
  <si>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</si>
  <si>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</si>
  <si>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</si>
  <si>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</si>
  <si>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</si>
  <si>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</si>
  <si>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</si>
  <si>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</si>
  <si>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</si>
  <si>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</si>
  <si>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</si>
  <si>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</si>
  <si>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</si>
  <si>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</si>
  <si>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</si>
  <si>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</si>
  <si>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</si>
  <si>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</si>
  <si>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</si>
  <si>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</si>
  <si>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</si>
  <si>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</si>
  <si>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</si>
  <si>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</si>
  <si>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</si>
  <si>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</si>
  <si>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</si>
  <si>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</si>
  <si>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</si>
  <si>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</si>
  <si>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</si>
  <si>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長野県長和町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</si>
  <si>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</si>
  <si>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</si>
  <si>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</si>
  <si>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</si>
  <si>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</si>
  <si>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</si>
  <si>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</si>
  <si>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</si>
  <si>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</si>
  <si>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</si>
  <si>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</si>
  <si>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</si>
  <si>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</si>
  <si>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</si>
  <si>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</si>
  <si>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</si>
  <si>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</si>
  <si>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</si>
  <si>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</si>
  <si>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</si>
  <si>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長和町同和地区住宅新築資金等貸付特別会計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</si>
  <si>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</si>
  <si>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</si>
  <si>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</si>
  <si>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</si>
  <si>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</si>
  <si>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</si>
  <si>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</si>
  <si>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</si>
  <si>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</si>
  <si>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</si>
  <si>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</si>
  <si>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</si>
  <si>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</si>
  <si>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長和町国民健康保険特別会計</t>
    <phoneticPr fontId="5"/>
  </si>
  <si>
    <t>長和町国民健康保険歯科診療所特別会計</t>
    <phoneticPr fontId="5"/>
  </si>
  <si>
    <t>長和町後期高齢者医療特別会計</t>
    <phoneticPr fontId="5"/>
  </si>
  <si>
    <t>長和町介護保険特別会計</t>
    <phoneticPr fontId="5"/>
  </si>
  <si>
    <t>長和町上水道事業会計</t>
    <phoneticPr fontId="5"/>
  </si>
  <si>
    <t>法適用企業</t>
    <phoneticPr fontId="5"/>
  </si>
  <si>
    <t>長和町特定環境保全公共下水道事業特別会計</t>
    <phoneticPr fontId="5"/>
  </si>
  <si>
    <t>長和町簡易排水施設特別会計</t>
    <phoneticPr fontId="5"/>
  </si>
  <si>
    <t>長和町観光施設事業特別会計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</si>
  <si>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</si>
  <si>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</si>
  <si>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</si>
  <si>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</si>
  <si>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</si>
  <si>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</si>
  <si>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</si>
  <si>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</si>
  <si>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</si>
  <si>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</si>
  <si>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</si>
  <si>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</si>
  <si>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</si>
  <si>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</si>
  <si>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</si>
  <si>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</si>
  <si>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</si>
  <si>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</si>
  <si>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</si>
  <si>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</si>
  <si>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</si>
  <si>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</si>
  <si>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</si>
  <si>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</si>
  <si>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</si>
  <si>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</si>
  <si>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</si>
  <si>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</si>
  <si>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</si>
  <si>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</si>
  <si>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</si>
  <si>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</si>
  <si>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</si>
  <si>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</si>
  <si>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</si>
  <si>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</si>
  <si>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</si>
  <si>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</si>
  <si>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</si>
  <si>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</si>
  <si>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</si>
  <si>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</si>
  <si>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</si>
  <si>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</si>
  <si>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</si>
  <si>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</si>
  <si>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</si>
  <si>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</si>
  <si>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</si>
  <si>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</si>
  <si>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</si>
  <si>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</si>
  <si>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</si>
  <si>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</si>
  <si>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</si>
  <si>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</si>
  <si>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</si>
  <si>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</si>
  <si>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</si>
  <si>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</si>
  <si>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</si>
  <si>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</si>
  <si>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</si>
  <si>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</si>
  <si>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</si>
  <si>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</si>
  <si>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</si>
  <si>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</si>
  <si>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</si>
  <si>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</si>
  <si>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</si>
  <si>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</si>
  <si>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</si>
  <si>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</si>
  <si>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</si>
  <si>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</si>
  <si>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</si>
  <si>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</si>
  <si>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</si>
  <si>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</si>
  <si>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</si>
  <si>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</si>
  <si>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</si>
  <si>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</si>
  <si>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</si>
  <si>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</si>
  <si>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</si>
  <si>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</si>
  <si>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</si>
  <si>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</si>
  <si>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</si>
  <si>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</si>
  <si>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</si>
  <si>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</si>
  <si>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</si>
  <si>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</si>
  <si>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</si>
  <si>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</si>
  <si>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</si>
  <si>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</si>
  <si>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</si>
  <si>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</si>
  <si>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</si>
  <si>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</si>
  <si>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</si>
  <si>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</si>
  <si>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</si>
  <si>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</si>
  <si>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</si>
  <si>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</si>
  <si>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</si>
  <si>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</si>
  <si>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</si>
  <si>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</si>
  <si>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</si>
  <si>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</si>
  <si>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</si>
  <si>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</si>
  <si>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</si>
  <si>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</si>
  <si>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</si>
  <si>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</si>
  <si>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</si>
  <si>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</si>
  <si>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</si>
  <si>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</si>
  <si>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</si>
  <si>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</si>
  <si>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</si>
  <si>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</si>
  <si>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</si>
  <si>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</si>
  <si>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</si>
  <si>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</si>
  <si>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</si>
  <si>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</si>
  <si>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11.30</t>
  </si>
  <si>
    <t>▲ 7.78</t>
  </si>
  <si>
    <t>▲ 7.36</t>
  </si>
  <si>
    <t>▲ 10.25</t>
  </si>
  <si>
    <t>長和町上水道事業会計</t>
  </si>
  <si>
    <t>一般会計</t>
  </si>
  <si>
    <t>長和町特定環境保全公共下水道事業特別会計</t>
  </si>
  <si>
    <t>長和町介護保険特別会計</t>
  </si>
  <si>
    <t>長和町簡易排水施設特別会計</t>
  </si>
  <si>
    <t>長和町観光施設事業特別会計</t>
  </si>
  <si>
    <t>長和町国民健康保険特別会計</t>
  </si>
  <si>
    <t>長和町同和地区住宅新築資金等貸付特別会計</t>
  </si>
  <si>
    <t>その他会計（赤字）</t>
  </si>
  <si>
    <t>その他会計（黒字）</t>
  </si>
  <si>
    <t>R02</t>
    <phoneticPr fontId="5"/>
  </si>
  <si>
    <t>R03</t>
    <phoneticPr fontId="5"/>
  </si>
  <si>
    <t>R04</t>
    <phoneticPr fontId="5"/>
  </si>
  <si>
    <t>R05</t>
    <phoneticPr fontId="5"/>
  </si>
  <si>
    <t>R06</t>
    <phoneticPr fontId="5"/>
  </si>
  <si>
    <t>新町一体感醸成基金</t>
    <phoneticPr fontId="5"/>
  </si>
  <si>
    <t>公共施設整備基金</t>
    <phoneticPr fontId="5"/>
  </si>
  <si>
    <t>下排水整備基金</t>
    <phoneticPr fontId="5"/>
  </si>
  <si>
    <t>ふるさと納税基金</t>
    <phoneticPr fontId="5"/>
  </si>
  <si>
    <t>地域福祉基金</t>
    <phoneticPr fontId="5"/>
  </si>
  <si>
    <t>-</t>
    <phoneticPr fontId="2"/>
  </si>
  <si>
    <t>上田地域広域連合一般会計</t>
  </si>
  <si>
    <t>上田地域広域連合ふるさと基金特別会計</t>
  </si>
  <si>
    <t>上田地域広域連合介護保険特別会計</t>
  </si>
  <si>
    <t>上田地域広域連合消防特別会計</t>
  </si>
  <si>
    <t>依田窪医療福祉事務組合依田窪病院事業特別会計</t>
  </si>
  <si>
    <t>依田窪医療福祉事務組合依田窪老人保健施設特別会計</t>
  </si>
  <si>
    <t>依田窪医療福祉事務組合依田窪病院病院訪問看護ステーション特別会計</t>
  </si>
  <si>
    <t>上田市長和町中学校組合一般会計</t>
  </si>
  <si>
    <t>長野県市町村自治振興組合一般会計</t>
  </si>
  <si>
    <t>長野県後期高齢者医療広域連合一般会計</t>
  </si>
  <si>
    <t>長野県後期高齢者医療広域連合後期高齢者医療特別会計</t>
  </si>
  <si>
    <t>長野県市町村総合事務組合一般会計</t>
  </si>
  <si>
    <t>長野県市町村総合事務組合非常勤職員公務災害補償特別会計</t>
  </si>
  <si>
    <t>東北信市町村交通災害共済組合一般会計</t>
    <rPh sb="3" eb="6">
      <t>シチョウソン</t>
    </rPh>
    <rPh sb="14" eb="16">
      <t>イッパン</t>
    </rPh>
    <phoneticPr fontId="2"/>
  </si>
  <si>
    <t>長野県地方税滞納整理機構一般会計</t>
  </si>
  <si>
    <t>長和町振興公社</t>
    <rPh sb="0" eb="3">
      <t>ナガワマチ</t>
    </rPh>
    <rPh sb="3" eb="5">
      <t>シンコウ</t>
    </rPh>
    <rPh sb="5" eb="7">
      <t>コウシャ</t>
    </rPh>
    <phoneticPr fontId="2"/>
  </si>
  <si>
    <t>長和町土地開発公社</t>
    <rPh sb="0" eb="3">
      <t>ナガワマチ</t>
    </rPh>
    <rPh sb="3" eb="5">
      <t>トチ</t>
    </rPh>
    <rPh sb="5" eb="7">
      <t>カイハツ</t>
    </rPh>
    <rPh sb="7" eb="9">
      <t>コウシャ</t>
    </rPh>
    <phoneticPr fontId="2"/>
  </si>
  <si>
    <t>長門牧場</t>
    <rPh sb="0" eb="2">
      <t>ナガト</t>
    </rPh>
    <rPh sb="2" eb="4">
      <t>ボクジョウ</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</si>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</sst>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5DDA-49A8-BC43-07D540FCBF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123372</c:v>
                </c:pt>
                <c:pt idx="1">
                  <c:v>109040</c:v>
                </c:pt>
                <c:pt idx="2">
                  <c:v>145067</c:v>
                </c:pt>
                <c:pt idx="3">
                  <c:v>63540</c:v>
                </c:pt>
                <c:pt idx="4">
                  <c:v>82951</c:v>
                </c:pt>
              </c:numCache>
            </c:numRef>
          </c:val>
          <c:smooth val="0"/>
          <c:extLst>
            <c:ext xmlns:c16="http://schemas.microsoft.com/office/drawing/2014/chart" uri="{C3380CC4-5D6E-409C-BE32-E72D297353CC}">
              <c16:uniqueId val="{00000001-5DDA-49A8-BC43-07D540FCBF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5.28</c:v>
                </c:pt>
                <c:pt idx="1">
                  <c:v>7.12</c:v>
                </c:pt>
                <c:pt idx="2">
                  <c:v>3.8</c:v>
                </c:pt>
                <c:pt idx="3">
                  <c:v>4.54</c:v>
                </c:pt>
                <c:pt idx="4">
                  <c:v>3.91</c:v>
                </c:pt>
              </c:numCache>
            </c:numRef>
          </c:val>
          <c:extLst>
            <c:ext xmlns:c16="http://schemas.microsoft.com/office/drawing/2014/chart" uri="{C3380CC4-5D6E-409C-BE32-E72D297353CC}">
              <c16:uniqueId val="{00000000-A442-4FD3-8A97-3858BA9FF1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43.18</c:v>
                </c:pt>
                <c:pt idx="1">
                  <c:v>43.81</c:v>
                </c:pt>
                <c:pt idx="2">
                  <c:v>46.58</c:v>
                </c:pt>
                <c:pt idx="3">
                  <c:v>40.75</c:v>
                </c:pt>
                <c:pt idx="4">
                  <c:v>32.6</c:v>
                </c:pt>
              </c:numCache>
            </c:numRef>
          </c:val>
          <c:extLst>
            <c:ext xmlns:c16="http://schemas.microsoft.com/office/drawing/2014/chart" uri="{C3380CC4-5D6E-409C-BE32-E72D297353CC}">
              <c16:uniqueId val="{00000001-A442-4FD3-8A97-3858BA9FF1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c:v>
                </c:pt>
                <c:pt idx="1">
                  <c:v>1.32</c:v>
                </c:pt>
                <c:pt idx="2">
                  <c:v>-7.78</c:v>
                </c:pt>
                <c:pt idx="3">
                  <c:v>-7.36</c:v>
                </c:pt>
                <c:pt idx="4">
                  <c:v>-10.25</c:v>
                </c:pt>
              </c:numCache>
            </c:numRef>
          </c:val>
          <c:smooth val="0"/>
          <c:extLst>
            <c:ext xmlns:c16="http://schemas.microsoft.com/office/drawing/2014/chart" uri="{C3380CC4-5D6E-409C-BE32-E72D297353CC}">
              <c16:uniqueId val="{00000002-A442-4FD3-8A97-3858BA9FF1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4D87-4D1A-AAA8-4D5113ECE4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87-4D1A-AAA8-4D5113ECE4DC}"/>
            </c:ext>
          </c:extLst>
        </c:ser>
        <c:ser>
          <c:idx val="2"/>
          <c:order val="2"/>
          <c:tx>
            <c:strRef>
              <c:f>データシート!$A$29</c:f>
              <c:strCache>
                <c:ptCount val="1"/>
                <c:pt idx="0">
                  <c:v>長和町同和地区住宅新築資金等貸付特別会計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0.15</c:v>
                </c:pt>
                <c:pt idx="4">
                  <c:v>#N/A</c:v>
                </c:pt>
                <c:pt idx="5">
                  <c:v>0.17</c:v>
                </c:pt>
                <c:pt idx="6">
                  <c:v>#N/A</c:v>
                </c:pt>
                <c:pt idx="7">
                  <c:v>0.18</c:v>
                </c:pt>
                <c:pt idx="8">
                  <c:v>#N/A</c:v>
                </c:pt>
                <c:pt idx="9">
                  <c:v>0.18</c:v>
                </c:pt>
              </c:numCache>
            </c:numRef>
          </c:val>
          <c:extLst>
            <c:ext xmlns:c16="http://schemas.microsoft.com/office/drawing/2014/chart" uri="{C3380CC4-5D6E-409C-BE32-E72D297353CC}">
              <c16:uniqueId val="{00000002-4D87-4D1A-AAA8-4D5113ECE4DC}"/>
            </c:ext>
          </c:extLst>
        </c:ser>
        <c:ser>
          <c:idx val="3"/>
          <c:order val="3"/>
          <c:tx>
            <c:strRef>
              <c:f>データシート!$A$30</c:f>
              <c:strCache>
                <c:ptCount val="1"/>
                <c:pt idx="0">
                  <c:v>長和町国民健康保険特別会計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0.72</c:v>
                </c:pt>
                <c:pt idx="2">
                  <c:v>#N/A</c:v>
                </c:pt>
                <c:pt idx="3">
                  <c:v>0.35</c:v>
                </c:pt>
                <c:pt idx="4">
                  <c:v>#N/A</c:v>
                </c:pt>
                <c:pt idx="5">
                  <c:v>0.32</c:v>
                </c:pt>
                <c:pt idx="6">
                  <c:v>#N/A</c:v>
                </c:pt>
                <c:pt idx="7">
                  <c:v>0.21</c:v>
                </c:pt>
                <c:pt idx="8">
                  <c:v>#N/A</c:v>
                </c:pt>
                <c:pt idx="9">
                  <c:v>0.19</c:v>
                </c:pt>
              </c:numCache>
            </c:numRef>
          </c:val>
          <c:extLst>
            <c:ext xmlns:c16="http://schemas.microsoft.com/office/drawing/2014/chart" uri="{C3380CC4-5D6E-409C-BE32-E72D297353CC}">
              <c16:uniqueId val="{00000003-4D87-4D1A-AAA8-4D5113ECE4DC}"/>
            </c:ext>
          </c:extLst>
        </c:ser>
        <c:ser>
          <c:idx val="4"/>
          <c:order val="4"/>
          <c:tx>
            <c:strRef>
              <c:f>データシート!$A$31</c:f>
              <c:strCache>
                <c:ptCount val="1"/>
                <c:pt idx="0">
                  <c:v>長和町観光施設事業特別会計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0.49</c:v>
                </c:pt>
                <c:pt idx="2">
                  <c:v>#N/A</c:v>
                </c:pt>
                <c:pt idx="3">
                  <c:v>0.38</c:v>
                </c:pt>
                <c:pt idx="4">
                  <c:v>#N/A</c:v>
                </c:pt>
                <c:pt idx="5">
                  <c:v>0.35</c:v>
                </c:pt>
                <c:pt idx="6">
                  <c:v>#N/A</c:v>
                </c:pt>
                <c:pt idx="7">
                  <c:v>0.51</c:v>
                </c:pt>
                <c:pt idx="8">
                  <c:v>#N/A</c:v>
                </c:pt>
                <c:pt idx="9">
                  <c:v>0.28999999999999998</c:v>
                </c:pt>
              </c:numCache>
            </c:numRef>
          </c:val>
          <c:extLst>
            <c:ext xmlns:c16="http://schemas.microsoft.com/office/drawing/2014/chart" uri="{C3380CC4-5D6E-409C-BE32-E72D297353CC}">
              <c16:uniqueId val="{00000004-4D87-4D1A-AAA8-4D5113ECE4DC}"/>
            </c:ext>
          </c:extLst>
        </c:ser>
        <c:ser>
          <c:idx val="5"/>
          <c:order val="5"/>
          <c:tx>
            <c:strRef>
              <c:f>データシート!$A$32</c:f>
              <c:strCache>
                <c:ptCount val="1"/>
                <c:pt idx="0">
                  <c:v>長和町簡易排水施設特別会計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0.42</c:v>
                </c:pt>
                <c:pt idx="4">
                  <c:v>#N/A</c:v>
                </c:pt>
                <c:pt idx="5">
                  <c:v>0.47</c:v>
                </c:pt>
                <c:pt idx="6">
                  <c:v>#N/A</c:v>
                </c:pt>
                <c:pt idx="7">
                  <c:v>0.52</c:v>
                </c:pt>
                <c:pt idx="8">
                  <c:v>#N/A</c:v>
                </c:pt>
                <c:pt idx="9">
                  <c:v>0.55000000000000004</c:v>
                </c:pt>
              </c:numCache>
            </c:numRef>
          </c:val>
          <c:extLst>
            <c:ext xmlns:c16="http://schemas.microsoft.com/office/drawing/2014/chart" uri="{C3380CC4-5D6E-409C-BE32-E72D297353CC}">
              <c16:uniqueId val="{00000005-4D87-4D1A-AAA8-4D5113ECE4DC}"/>
            </c:ext>
          </c:extLst>
        </c:ser>
        <c:ser>
          <c:idx val="6"/>
          <c:order val="6"/>
          <c:tx>
            <c:strRef>
              <c:f>データシート!$A$33</c:f>
              <c:strCache>
                <c:ptCount val="1"/>
                <c:pt idx="0">
                  <c:v>長和町介護保険特別会計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0.84</c:v>
                </c:pt>
                <c:pt idx="4">
                  <c:v>#N/A</c:v>
                </c:pt>
                <c:pt idx="5">
                  <c:v>1.51</c:v>
                </c:pt>
                <c:pt idx="6">
                  <c:v>#N/A</c:v>
                </c:pt>
                <c:pt idx="7">
                  <c:v>1.86</c:v>
                </c:pt>
                <c:pt idx="8">
                  <c:v>#N/A</c:v>
                </c:pt>
                <c:pt idx="9">
                  <c:v>1.54</c:v>
                </c:pt>
              </c:numCache>
            </c:numRef>
          </c:val>
          <c:extLst>
            <c:ext xmlns:c16="http://schemas.microsoft.com/office/drawing/2014/chart" uri="{C3380CC4-5D6E-409C-BE32-E72D297353CC}">
              <c16:uniqueId val="{00000006-4D87-4D1A-AAA8-4D5113ECE4DC}"/>
            </c:ext>
          </c:extLst>
        </c:ser>
        <c:ser>
          <c:idx val="7"/>
          <c:order val="7"/>
          <c:tx>
            <c:strRef>
              <c:f>データシート!$A$34</c:f>
              <c:strCache>
                <c:ptCount val="1"/>
                <c:pt idx="0">
                  <c:v>長和町特定環境保全公共下水道事業特別会計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2.48</c:v>
                </c:pt>
                <c:pt idx="2">
                  <c:v>#N/A</c:v>
                </c:pt>
                <c:pt idx="3">
                  <c:v>2.6</c:v>
                </c:pt>
                <c:pt idx="4">
                  <c:v>#N/A</c:v>
                </c:pt>
                <c:pt idx="5">
                  <c:v>2.56</c:v>
                </c:pt>
                <c:pt idx="6">
                  <c:v>#N/A</c:v>
                </c:pt>
                <c:pt idx="7">
                  <c:v>2.02</c:v>
                </c:pt>
                <c:pt idx="8">
                  <c:v>#N/A</c:v>
                </c:pt>
                <c:pt idx="9">
                  <c:v>2.39</c:v>
                </c:pt>
              </c:numCache>
            </c:numRef>
          </c:val>
          <c:extLst>
            <c:ext xmlns:c16="http://schemas.microsoft.com/office/drawing/2014/chart" uri="{C3380CC4-5D6E-409C-BE32-E72D297353CC}">
              <c16:uniqueId val="{00000007-4D87-4D1A-AAA8-4D5113ECE4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5.13</c:v>
                </c:pt>
                <c:pt idx="2">
                  <c:v>#N/A</c:v>
                </c:pt>
                <c:pt idx="3">
                  <c:v>6.96</c:v>
                </c:pt>
                <c:pt idx="4">
                  <c:v>#N/A</c:v>
                </c:pt>
                <c:pt idx="5">
                  <c:v>3.62</c:v>
                </c:pt>
                <c:pt idx="6">
                  <c:v>#N/A</c:v>
                </c:pt>
                <c:pt idx="7">
                  <c:v>4.3499999999999996</c:v>
                </c:pt>
                <c:pt idx="8">
                  <c:v>#N/A</c:v>
                </c:pt>
                <c:pt idx="9">
                  <c:v>3.72</c:v>
                </c:pt>
              </c:numCache>
            </c:numRef>
          </c:val>
          <c:extLst>
            <c:ext xmlns:c16="http://schemas.microsoft.com/office/drawing/2014/chart" uri="{C3380CC4-5D6E-409C-BE32-E72D297353CC}">
              <c16:uniqueId val="{00000008-4D87-4D1A-AAA8-4D5113ECE4DC}"/>
            </c:ext>
          </c:extLst>
        </c:ser>
        <c:ser>
          <c:idx val="9"/>
          <c:order val="9"/>
          <c:tx>
            <c:strRef>
              <c:f>データシート!$A$36</c:f>
              <c:strCache>
                <c:ptCount val="1"/>
                <c:pt idx="0">
                  <c:v>長和町上水道事業会計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6.52</c:v>
                </c:pt>
                <c:pt idx="4">
                  <c:v>#N/A</c:v>
                </c:pt>
                <c:pt idx="5">
                  <c:v>7.74</c:v>
                </c:pt>
                <c:pt idx="6">
                  <c:v>#N/A</c:v>
                </c:pt>
                <c:pt idx="7">
                  <c:v>8.6999999999999993</c:v>
                </c:pt>
                <c:pt idx="8">
                  <c:v>#N/A</c:v>
                </c:pt>
                <c:pt idx="9">
                  <c:v>9.44</c:v>
                </c:pt>
              </c:numCache>
            </c:numRef>
          </c:val>
          <c:extLst>
            <c:ext xmlns:c16="http://schemas.microsoft.com/office/drawing/2014/chart" uri="{C3380CC4-5D6E-409C-BE32-E72D297353CC}">
              <c16:uniqueId val="{00000009-4D87-4D1A-AAA8-4D5113ECE4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830</c:v>
                </c:pt>
                <c:pt idx="5">
                  <c:v>857</c:v>
                </c:pt>
                <c:pt idx="8">
                  <c:v>861</c:v>
                </c:pt>
                <c:pt idx="11">
                  <c:v>820</c:v>
                </c:pt>
                <c:pt idx="14">
                  <c:v>800</c:v>
                </c:pt>
              </c:numCache>
            </c:numRef>
          </c:val>
          <c:extLst>
            <c:ext xmlns:c16="http://schemas.microsoft.com/office/drawing/2014/chart" uri="{C3380CC4-5D6E-409C-BE32-E72D297353CC}">
              <c16:uniqueId val="{00000000-29A0-43CB-939B-C40F9313D0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A0-43CB-939B-C40F9313D0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A0-43CB-939B-C40F9313D0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129</c:v>
                </c:pt>
                <c:pt idx="3">
                  <c:v>133</c:v>
                </c:pt>
                <c:pt idx="6">
                  <c:v>148</c:v>
                </c:pt>
                <c:pt idx="9">
                  <c:v>176</c:v>
                </c:pt>
                <c:pt idx="12">
                  <c:v>209</c:v>
                </c:pt>
              </c:numCache>
            </c:numRef>
          </c:val>
          <c:extLst>
            <c:ext xmlns:c16="http://schemas.microsoft.com/office/drawing/2014/chart" uri="{C3380CC4-5D6E-409C-BE32-E72D297353CC}">
              <c16:uniqueId val="{00000003-29A0-43CB-939B-C40F9313D0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289</c:v>
                </c:pt>
                <c:pt idx="3">
                  <c:v>285</c:v>
                </c:pt>
                <c:pt idx="6">
                  <c:v>285</c:v>
                </c:pt>
                <c:pt idx="9">
                  <c:v>285</c:v>
                </c:pt>
                <c:pt idx="12">
                  <c:v>229</c:v>
                </c:pt>
              </c:numCache>
            </c:numRef>
          </c:val>
          <c:extLst>
            <c:ext xmlns:c16="http://schemas.microsoft.com/office/drawing/2014/chart" uri="{C3380CC4-5D6E-409C-BE32-E72D297353CC}">
              <c16:uniqueId val="{00000004-29A0-43CB-939B-C40F9313D0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A0-43CB-939B-C40F9313D0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A0-43CB-939B-C40F9313D0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744</c:v>
                </c:pt>
                <c:pt idx="3">
                  <c:v>764</c:v>
                </c:pt>
                <c:pt idx="6">
                  <c:v>693</c:v>
                </c:pt>
                <c:pt idx="9">
                  <c:v>657</c:v>
                </c:pt>
                <c:pt idx="12">
                  <c:v>704</c:v>
                </c:pt>
              </c:numCache>
            </c:numRef>
          </c:val>
          <c:extLst>
            <c:ext xmlns:c16="http://schemas.microsoft.com/office/drawing/2014/chart" uri="{C3380CC4-5D6E-409C-BE32-E72D297353CC}">
              <c16:uniqueId val="{00000007-29A0-43CB-939B-C40F9313D0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332</c:v>
                </c:pt>
                <c:pt idx="2">
                  <c:v>#N/A</c:v>
                </c:pt>
                <c:pt idx="3">
                  <c:v>#N/A</c:v>
                </c:pt>
                <c:pt idx="4">
                  <c:v>325</c:v>
                </c:pt>
                <c:pt idx="5">
                  <c:v>#N/A</c:v>
                </c:pt>
                <c:pt idx="6">
                  <c:v>#N/A</c:v>
                </c:pt>
                <c:pt idx="7">
                  <c:v>265</c:v>
                </c:pt>
                <c:pt idx="8">
                  <c:v>#N/A</c:v>
                </c:pt>
                <c:pt idx="9">
                  <c:v>#N/A</c:v>
                </c:pt>
                <c:pt idx="10">
                  <c:v>298</c:v>
                </c:pt>
                <c:pt idx="11">
                  <c:v>#N/A</c:v>
                </c:pt>
                <c:pt idx="12">
                  <c:v>#N/A</c:v>
                </c:pt>
                <c:pt idx="13">
                  <c:v>342</c:v>
                </c:pt>
                <c:pt idx="14">
                  <c:v>#N/A</c:v>
                </c:pt>
              </c:numCache>
            </c:numRef>
          </c:val>
          <c:smooth val="0"/>
          <c:extLst>
            <c:ext xmlns:c16="http://schemas.microsoft.com/office/drawing/2014/chart" uri="{C3380CC4-5D6E-409C-BE32-E72D297353CC}">
              <c16:uniqueId val="{00000008-29A0-43CB-939B-C40F9313D0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7300</c:v>
                </c:pt>
                <c:pt idx="5">
                  <c:v>6998</c:v>
                </c:pt>
                <c:pt idx="8">
                  <c:v>6568</c:v>
                </c:pt>
                <c:pt idx="11">
                  <c:v>6103</c:v>
                </c:pt>
                <c:pt idx="14">
                  <c:v>5773</c:v>
                </c:pt>
              </c:numCache>
            </c:numRef>
          </c:val>
          <c:extLst>
            <c:ext xmlns:c16="http://schemas.microsoft.com/office/drawing/2014/chart" uri="{C3380CC4-5D6E-409C-BE32-E72D297353CC}">
              <c16:uniqueId val="{00000000-B116-47DD-9865-F1EE9503AB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178</c:v>
                </c:pt>
                <c:pt idx="5">
                  <c:v>119</c:v>
                </c:pt>
                <c:pt idx="8">
                  <c:v>98</c:v>
                </c:pt>
                <c:pt idx="11">
                  <c:v>70</c:v>
                </c:pt>
                <c:pt idx="14">
                  <c:v>39</c:v>
                </c:pt>
              </c:numCache>
            </c:numRef>
          </c:val>
          <c:extLst>
            <c:ext xmlns:c16="http://schemas.microsoft.com/office/drawing/2014/chart" uri="{C3380CC4-5D6E-409C-BE32-E72D297353CC}">
              <c16:uniqueId val="{00000001-B116-47DD-9865-F1EE9503AB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2688</c:v>
                </c:pt>
                <c:pt idx="5">
                  <c:v>2861</c:v>
                </c:pt>
                <c:pt idx="8">
                  <c:v>2967</c:v>
                </c:pt>
                <c:pt idx="11">
                  <c:v>3009</c:v>
                </c:pt>
                <c:pt idx="14">
                  <c:v>2637</c:v>
                </c:pt>
              </c:numCache>
            </c:numRef>
          </c:val>
          <c:extLst>
            <c:ext xmlns:c16="http://schemas.microsoft.com/office/drawing/2014/chart" uri="{C3380CC4-5D6E-409C-BE32-E72D297353CC}">
              <c16:uniqueId val="{00000002-B116-47DD-9865-F1EE9503AB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16-47DD-9865-F1EE9503AB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16-47DD-9865-F1EE9503AB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6-47DD-9865-F1EE9503AB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1335</c:v>
                </c:pt>
                <c:pt idx="3">
                  <c:v>1286</c:v>
                </c:pt>
                <c:pt idx="6">
                  <c:v>1333</c:v>
                </c:pt>
                <c:pt idx="9">
                  <c:v>1296</c:v>
                </c:pt>
                <c:pt idx="12">
                  <c:v>1236</c:v>
                </c:pt>
              </c:numCache>
            </c:numRef>
          </c:val>
          <c:extLst>
            <c:ext xmlns:c16="http://schemas.microsoft.com/office/drawing/2014/chart" uri="{C3380CC4-5D6E-409C-BE32-E72D297353CC}">
              <c16:uniqueId val="{00000006-B116-47DD-9865-F1EE9503AB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1019</c:v>
                </c:pt>
                <c:pt idx="3">
                  <c:v>967</c:v>
                </c:pt>
                <c:pt idx="6">
                  <c:v>1091</c:v>
                </c:pt>
                <c:pt idx="9">
                  <c:v>1044</c:v>
                </c:pt>
                <c:pt idx="12">
                  <c:v>890</c:v>
                </c:pt>
              </c:numCache>
            </c:numRef>
          </c:val>
          <c:extLst>
            <c:ext xmlns:c16="http://schemas.microsoft.com/office/drawing/2014/chart" uri="{C3380CC4-5D6E-409C-BE32-E72D297353CC}">
              <c16:uniqueId val="{00000007-B116-47DD-9865-F1EE9503AB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2581</c:v>
                </c:pt>
                <c:pt idx="3">
                  <c:v>2422</c:v>
                </c:pt>
                <c:pt idx="6">
                  <c:v>2247</c:v>
                </c:pt>
                <c:pt idx="9">
                  <c:v>2017</c:v>
                </c:pt>
                <c:pt idx="12">
                  <c:v>1713</c:v>
                </c:pt>
              </c:numCache>
            </c:numRef>
          </c:val>
          <c:extLst>
            <c:ext xmlns:c16="http://schemas.microsoft.com/office/drawing/2014/chart" uri="{C3380CC4-5D6E-409C-BE32-E72D297353CC}">
              <c16:uniqueId val="{00000008-B116-47DD-9865-F1EE9503AB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819</c:v>
                </c:pt>
                <c:pt idx="3">
                  <c:v>708</c:v>
                </c:pt>
                <c:pt idx="6">
                  <c:v>492</c:v>
                </c:pt>
                <c:pt idx="9">
                  <c:v>302</c:v>
                </c:pt>
                <c:pt idx="12">
                  <c:v>52</c:v>
                </c:pt>
              </c:numCache>
            </c:numRef>
          </c:val>
          <c:extLst>
            <c:ext xmlns:c16="http://schemas.microsoft.com/office/drawing/2014/chart" uri="{C3380CC4-5D6E-409C-BE32-E72D297353CC}">
              <c16:uniqueId val="{00000009-B116-47DD-9865-F1EE9503AB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6577</c:v>
                </c:pt>
                <c:pt idx="3">
                  <c:v>6351</c:v>
                </c:pt>
                <c:pt idx="6">
                  <c:v>6197</c:v>
                </c:pt>
                <c:pt idx="9">
                  <c:v>5835</c:v>
                </c:pt>
                <c:pt idx="12">
                  <c:v>5456</c:v>
                </c:pt>
              </c:numCache>
            </c:numRef>
          </c:val>
          <c:extLst>
            <c:ext xmlns:c16="http://schemas.microsoft.com/office/drawing/2014/chart" uri="{C3380CC4-5D6E-409C-BE32-E72D297353CC}">
              <c16:uniqueId val="{0000000A-B116-47DD-9865-F1EE9503AB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2166</c:v>
                </c:pt>
                <c:pt idx="2">
                  <c:v>#N/A</c:v>
                </c:pt>
                <c:pt idx="3">
                  <c:v>#N/A</c:v>
                </c:pt>
                <c:pt idx="4">
                  <c:v>1755</c:v>
                </c:pt>
                <c:pt idx="5">
                  <c:v>#N/A</c:v>
                </c:pt>
                <c:pt idx="6">
                  <c:v>#N/A</c:v>
                </c:pt>
                <c:pt idx="7">
                  <c:v>1729</c:v>
                </c:pt>
                <c:pt idx="8">
                  <c:v>#N/A</c:v>
                </c:pt>
                <c:pt idx="9">
                  <c:v>#N/A</c:v>
                </c:pt>
                <c:pt idx="10">
                  <c:v>1312</c:v>
                </c:pt>
                <c:pt idx="11">
                  <c:v>#N/A</c:v>
                </c:pt>
                <c:pt idx="12">
                  <c:v>#N/A</c:v>
                </c:pt>
                <c:pt idx="13">
                  <c:v>897</c:v>
                </c:pt>
                <c:pt idx="14">
                  <c:v>#N/A</c:v>
                </c:pt>
              </c:numCache>
            </c:numRef>
          </c:val>
          <c:smooth val="0"/>
          <c:extLst>
            <c:ext xmlns:c16="http://schemas.microsoft.com/office/drawing/2014/chart" uri="{C3380CC4-5D6E-409C-BE32-E72D297353CC}">
              <c16:uniqueId val="{0000000B-B116-47DD-9865-F1EE9503AB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1767</c:v>
                </c:pt>
                <c:pt idx="1">
                  <c:v>1534</c:v>
                </c:pt>
                <c:pt idx="2">
                  <c:v>1245</c:v>
                </c:pt>
              </c:numCache>
            </c:numRef>
          </c:val>
          <c:extLst>
            <c:ext xmlns:c16="http://schemas.microsoft.com/office/drawing/2014/chart" uri="{C3380CC4-5D6E-409C-BE32-E72D297353CC}">
              <c16:uniqueId val="{00000000-1BE6-437F-884A-057128C64D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392</c:v>
                </c:pt>
                <c:pt idx="1">
                  <c:v>414</c:v>
                </c:pt>
                <c:pt idx="2">
                  <c:v>427</c:v>
                </c:pt>
              </c:numCache>
            </c:numRef>
          </c:val>
          <c:extLst>
            <c:ext xmlns:c16="http://schemas.microsoft.com/office/drawing/2014/chart" uri="{C3380CC4-5D6E-409C-BE32-E72D297353CC}">
              <c16:uniqueId val="{00000001-1BE6-437F-884A-057128C64D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1087</c:v>
                </c:pt>
                <c:pt idx="1">
                  <c:v>985</c:v>
                </c:pt>
                <c:pt idx="2">
                  <c:v>1066</c:v>
                </c:pt>
              </c:numCache>
            </c:numRef>
          </c:val>
          <c:extLst>
            <c:ext xmlns:c16="http://schemas.microsoft.com/office/drawing/2014/chart" uri="{C3380CC4-5D6E-409C-BE32-E72D297353CC}">
              <c16:uniqueId val="{00000002-1BE6-437F-884A-057128C64D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元利償還金は、近年の大規模事業により平成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年度以降から公債費の償還が高い水準で推移している。算入公債費等については、事業費補正により基準財政需要額に算入された災害復旧費や各事業の公債費により、前年度と同様の水準で推移している。</a:t>
          </a:r>
        </a:p>
        <a:p>
          <a:r>
            <a:rPr kumimoji="1" lang="ja-JP" altLang="en-US" sz="1400">
              <a:latin typeface="ＭＳ ゴシック" pitchFamily="49" charset="-128"/>
              <a:ea typeface="ＭＳ ゴシック" pitchFamily="49" charset="-128"/>
            </a:rPr>
            <a:t>今後も大規模事業の財源とした公債費の償還が高い水準で推移していくと見込まれる。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公債費の償還と発行抑制により将来負担額は減少している。一方で基金等の取り崩しによる基金の減少基準財政需要額算入見込額の減により、充当財源の減少が見込まれる。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公債費は多額の残高を有している現状と顕著な伸びの抑制を勘案し、計画的な圧縮と予定されている事業の見直しも検討する。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年の町村合併当時の財政推計での試算よりも多く交付されてきたため、平成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年度までは計画的に積立てを行うことができた。しかし普通交付税の合併算定替えによる特例措置の適用期限終了に伴う縮減が開始された事による歳入の減少等の影響から、取り崩しが続いてる。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充当可能基金の減少に伴う将来負担比率の増加や基金残高が減少し、急激な財政運営の悪化という事態に陥らないよう留意したたい。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やすらぎの湯源泉ポンプ入替工事に充当。新町一体感醸成基金を依田窪医療福祉事務組合負担金、防犯灯新設事業、おたや祭りの他町内祭り補助金、敬老祝賀事業に充当。ふるさと納税基金をながと保育園の園庭改修工事、産業振興施策、消防機械器具費、国際交流事業、体育施設の施設更新工事等に充当。地域福祉基金は和田保育園の土地購入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旧町村単位の地域振興及び住民の一体感醸成のための事業への充当として新町一体感醸成基金の積立並びに取崩しで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百万円の減少、公共施設整備基金の積立並びに取崩しで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百万円減少、地域福祉基金は積立並びに取崩しで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百万円減少、森林環境譲与税基金は積立並びに取崩で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ふるさと納税基金については、寄付受付時に示した「美しの郷」事業（７項目）に活用するため、積み立てや必要に応じて充当するため取崩しを予定。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また、合併特例債を活用し積み立てた新町一体感醸成基金については、基金条例、新町建設計画に沿って財源として活用していく。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またその他の基金についても基金条例、事業内容に沿って財源として活用していく。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取り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町税・地方交付税の減収、大規模事業の実施を行うようであれば、財源不足を補填するため今後も基金の取崩しが見込まれるため、極力繰入額を抑えるように努める。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地方交付税で措置された追加分、交付利子分を積立てたことにより、増加となっている。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措置された追加分については、今後の償還財源に充てるとともに、従前からの利子分の積立額は今後の公債費の償還に備えて計画的に積立てをしておく予定で、将来的には減少すると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5,514
5,451
183.86
6,278,461
6,107,994
149,382
3,819,902
5,455,734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月１日現在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％）に加え、町内に中心となる産業がないこと等により、財政基盤が弱く、類似団体をかなり下回っている。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補助費等の増額、会計年度任用職員制度や行政事務委託への移行による雇用形態の変化による人的経費の増額、消費税の増額等に対応するため、物件費・補助費等の経常的経費の見直し等を図る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地方交付税等の増加により</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％と類似団体より低い水準となっている。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町単で実施している事業については、創設当初と現状との客観的な分析、他町村の状況を踏まえ、優先度や効果等を検証し、積極的に見直しを図る。公債費については、過疎対策事業債、合併特例債等、普通交付税の基準財政需要額に有利に算入される起債を借入してきたが、今後も交付税算入率の高い有利な起債を活用するとともに、国の地方債計画・同意等基準及び充当率を充分検討し、的確な見込額の計上により、新たな公債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49001</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745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61</xdr:row>
      <xdr:rowOff>49001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20985"/>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60</xdr:row>
      <xdr:rowOff>160126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2098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160126</xdr:rowOff>
    </xdr:from>
    <xdr:to>
      <xdr:col>11</xdr:col>
      <xdr:colOff>31750</xdr:colOff>
      <xdr:row>61</xdr:row>
      <xdr:rowOff>81174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47126"/>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18309</xdr:rowOff>
    </xdr:from>
    <xdr:to>
      <xdr:col>23</xdr:col>
      <xdr:colOff>184150</xdr:colOff>
      <xdr:row>61</xdr:row>
      <xdr:rowOff>119909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34836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169651</xdr:rowOff>
    </xdr:from>
    <xdr:to>
      <xdr:col>19</xdr:col>
      <xdr:colOff>184150</xdr:colOff>
      <xdr:row>61</xdr:row>
      <xdr:rowOff>99801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109978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5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23512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109326</xdr:rowOff>
    </xdr:from>
    <xdr:to>
      <xdr:col>11</xdr:col>
      <xdr:colOff>82550</xdr:colOff>
      <xdr:row>61</xdr:row>
      <xdr:rowOff>39476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24253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高い数値を示しているが、その主な要因として挙げられるのは行政事務包括業務委託や第三セクターである株式会社長和町振興公社（温泉施設等）への指定管理料、町内巡回バス委託料等であ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年度に全町が過疎地域に指定となるなど人口の減少も進んでおり、一人あたりの決算額も増加傾向にあるため、経費の抑制に努める。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22582</xdr:rowOff>
    </xdr:from>
    <xdr:to>
      <xdr:col>23</xdr:col>
      <xdr:colOff>133350</xdr:colOff>
      <xdr:row>82</xdr:row>
      <xdr:rowOff>52166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1482"/>
          <a:ext cx="8382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22582</xdr:rowOff>
    </xdr:from>
    <xdr:to>
      <xdr:col>19</xdr:col>
      <xdr:colOff>133350</xdr:colOff>
      <xdr:row>82</xdr:row>
      <xdr:rowOff>22902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8148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12841</xdr:rowOff>
    </xdr:from>
    <xdr:to>
      <xdr:col>15</xdr:col>
      <xdr:colOff>82550</xdr:colOff>
      <xdr:row>82</xdr:row>
      <xdr:rowOff>22902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1741"/>
          <a:ext cx="889000" cy="1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12841</xdr:rowOff>
    </xdr:from>
    <xdr:to>
      <xdr:col>11</xdr:col>
      <xdr:colOff>31750</xdr:colOff>
      <xdr:row>82</xdr:row>
      <xdr:rowOff>17387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71741"/>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1366</xdr:rowOff>
    </xdr:from>
    <xdr:to>
      <xdr:col>23</xdr:col>
      <xdr:colOff>184150</xdr:colOff>
      <xdr:row>82</xdr:row>
      <xdr:rowOff>102966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144893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143232</xdr:rowOff>
    </xdr:from>
    <xdr:to>
      <xdr:col>19</xdr:col>
      <xdr:colOff>184150</xdr:colOff>
      <xdr:row>82</xdr:row>
      <xdr:rowOff>73382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58159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7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143552</xdr:rowOff>
    </xdr:from>
    <xdr:to>
      <xdr:col>15</xdr:col>
      <xdr:colOff>133350</xdr:colOff>
      <xdr:row>82</xdr:row>
      <xdr:rowOff>73702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58479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1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133491</xdr:rowOff>
    </xdr:from>
    <xdr:to>
      <xdr:col>11</xdr:col>
      <xdr:colOff>82550</xdr:colOff>
      <xdr:row>82</xdr:row>
      <xdr:rowOff>63641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48418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138037</xdr:rowOff>
    </xdr:from>
    <xdr:to>
      <xdr:col>7</xdr:col>
      <xdr:colOff>31750</xdr:colOff>
      <xdr:row>82</xdr:row>
      <xdr:rowOff>68187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52964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1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月に実施した給与削減、平成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を割り込んでいる。類似団体の</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より高い数値となった。職員の給与については長野県人事委員会勧告に準拠しており、ラスパイラス指数は適正な指標の範囲内ではあるが、今後も国や県並びに他市町村の状況、また社会情勢を踏まえ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155222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94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77611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99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77611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県平均</a:t>
          </a:r>
          <a:r>
            <a:rPr kumimoji="1" lang="en-US" altLang="ja-JP" sz="1200">
              <a:latin typeface="ＭＳ Ｐゴシック" panose="020B0600070205080204" pitchFamily="50" charset="-128"/>
              <a:ea typeface="ＭＳ Ｐゴシック" panose="020B0600070205080204" pitchFamily="50" charset="-128"/>
            </a:rPr>
            <a:t>8.73</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14.28</a:t>
          </a:r>
          <a:r>
            <a:rPr kumimoji="1" lang="ja-JP" altLang="en-US" sz="1200">
              <a:latin typeface="ＭＳ Ｐゴシック" panose="020B0600070205080204" pitchFamily="50" charset="-128"/>
              <a:ea typeface="ＭＳ Ｐゴシック" panose="020B0600070205080204" pitchFamily="50" charset="-128"/>
            </a:rPr>
            <a:t>人を上回る</a:t>
          </a:r>
          <a:r>
            <a:rPr kumimoji="1" lang="en-US" altLang="ja-JP" sz="1200">
              <a:latin typeface="ＭＳ Ｐゴシック" panose="020B0600070205080204" pitchFamily="50" charset="-128"/>
              <a:ea typeface="ＭＳ Ｐゴシック" panose="020B0600070205080204" pitchFamily="50" charset="-128"/>
            </a:rPr>
            <a:t>15.23</a:t>
          </a:r>
          <a:r>
            <a:rPr kumimoji="1" lang="ja-JP" altLang="en-US" sz="1200">
              <a:latin typeface="ＭＳ Ｐゴシック" panose="020B0600070205080204" pitchFamily="50" charset="-128"/>
              <a:ea typeface="ＭＳ Ｐゴシック" panose="020B0600070205080204" pitchFamily="50" charset="-128"/>
            </a:rPr>
            <a:t>人となった。前年度</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人（再任用</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月１日現在）に対し、</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人（再任用</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月１日現在）と職員数に大きな増減はないが、人口減少が急速に進行しているため数値に変動が生じる要因となっている。</a:t>
          </a:r>
        </a:p>
        <a:p>
          <a:r>
            <a:rPr kumimoji="1" lang="ja-JP" altLang="en-US" sz="1200">
              <a:latin typeface="ＭＳ Ｐゴシック" panose="020B0600070205080204" pitchFamily="50" charset="-128"/>
              <a:ea typeface="ＭＳ Ｐゴシック" panose="020B0600070205080204" pitchFamily="50" charset="-128"/>
            </a:rPr>
            <a:t>職員数の減少は一般財源歳出額の抑制に繋がるが、住民サービスの低下や人事管理・業務量の適正化が課題となることから、一概に削減することは難しい状況もある。定年延長制度や職員の年齢構成等を考慮しながら、今後も民間活力による業務委託を推進し、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48800</xdr:rowOff>
    </xdr:from>
    <xdr:to>
      <xdr:col>81</xdr:col>
      <xdr:colOff>44450</xdr:colOff>
      <xdr:row>61</xdr:row>
      <xdr:rowOff>55435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07250"/>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13208</xdr:rowOff>
    </xdr:from>
    <xdr:to>
      <xdr:col>77</xdr:col>
      <xdr:colOff>44450</xdr:colOff>
      <xdr:row>61</xdr:row>
      <xdr:rowOff>55435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165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162337</xdr:rowOff>
    </xdr:from>
    <xdr:to>
      <xdr:col>72</xdr:col>
      <xdr:colOff>203200</xdr:colOff>
      <xdr:row>61</xdr:row>
      <xdr:rowOff>13208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49337"/>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162337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39082"/>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169450</xdr:rowOff>
    </xdr:from>
    <xdr:to>
      <xdr:col>81</xdr:col>
      <xdr:colOff>95250</xdr:colOff>
      <xdr:row>61</xdr:row>
      <xdr:rowOff>99600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141527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4635</xdr:rowOff>
    </xdr:from>
    <xdr:to>
      <xdr:col>77</xdr:col>
      <xdr:colOff>95250</xdr:colOff>
      <xdr:row>61</xdr:row>
      <xdr:rowOff>106235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91012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133858</xdr:rowOff>
    </xdr:from>
    <xdr:to>
      <xdr:col>73</xdr:col>
      <xdr:colOff>44450</xdr:colOff>
      <xdr:row>61</xdr:row>
      <xdr:rowOff>64008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48785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111537</xdr:rowOff>
    </xdr:from>
    <xdr:to>
      <xdr:col>68</xdr:col>
      <xdr:colOff>203200</xdr:colOff>
      <xdr:row>61</xdr:row>
      <xdr:rowOff>41687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26464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公債費の元利償還金や一部事務組合等への負担金が増加したため、増加となった。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真に必要な事業の検証、費用対効果にも十分配慮しながら優先順位を定め事業計画を策定し、新たな公債費の抑制に努める。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166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166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92964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4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102616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938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庁舎建設事業等の大規模事業の公債費の償還開始以降、償還額が高い水準で推移していることに加え、基金等の取り崩しによる残高の減少、算入予定割合の減による基準財政需要額算入見込額の減少、債務負担行為に基づく支出予定額等により、長野県平均よりも大きくなっている。</a:t>
          </a:r>
        </a:p>
        <a:p>
          <a:r>
            <a:rPr kumimoji="1" lang="ja-JP" altLang="en-US" sz="1200">
              <a:latin typeface="ＭＳ Ｐゴシック" panose="020B0600070205080204" pitchFamily="50" charset="-128"/>
              <a:ea typeface="ＭＳ Ｐゴシック" panose="020B0600070205080204" pitchFamily="50" charset="-128"/>
            </a:rPr>
            <a:t>昨年度と比較すると将来負担額の地方債現在高・債務負担行為に基づく支出予定額・公営企業債等繰入見込額等が減少したため減となった。しかし、今後包括業務委託料の債務負担行為が再設定されるため、比率が上昇することが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20250</xdr:rowOff>
    </xdr:from>
    <xdr:to>
      <xdr:col>81</xdr:col>
      <xdr:colOff>44450</xdr:colOff>
      <xdr:row>17</xdr:row>
      <xdr:rowOff>45861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63450"/>
          <a:ext cx="8382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45861</xdr:rowOff>
    </xdr:from>
    <xdr:to>
      <xdr:col>77</xdr:col>
      <xdr:colOff>44450</xdr:colOff>
      <xdr:row>18</xdr:row>
      <xdr:rowOff>63429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60511"/>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52705</xdr:rowOff>
    </xdr:from>
    <xdr:to>
      <xdr:col>72</xdr:col>
      <xdr:colOff>203200</xdr:colOff>
      <xdr:row>18</xdr:row>
      <xdr:rowOff>63429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138805"/>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19</xdr:row>
      <xdr:rowOff>115852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138805"/>
          <a:ext cx="8890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140900</xdr:rowOff>
    </xdr:from>
    <xdr:to>
      <xdr:col>81</xdr:col>
      <xdr:colOff>95250</xdr:colOff>
      <xdr:row>16</xdr:row>
      <xdr:rowOff>71050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112977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166511</xdr:rowOff>
    </xdr:from>
    <xdr:to>
      <xdr:col>77</xdr:col>
      <xdr:colOff>95250</xdr:colOff>
      <xdr:row>17</xdr:row>
      <xdr:rowOff>96661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81438</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99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12629</xdr:rowOff>
    </xdr:from>
    <xdr:to>
      <xdr:col>73</xdr:col>
      <xdr:colOff>44450</xdr:colOff>
      <xdr:row>18</xdr:row>
      <xdr:rowOff>114229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0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99006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18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65052</xdr:rowOff>
    </xdr:from>
    <xdr:to>
      <xdr:col>64</xdr:col>
      <xdr:colOff>152400</xdr:colOff>
      <xdr:row>19</xdr:row>
      <xdr:rowOff>166652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151429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40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5,514
5,451
183.86
6,278,461
6,107,994
149,382
3,819,902
5,455,734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％と、類似団体の</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％、長野県平均の</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％を大きく下回っている。割合が低く抑えられているのは、令和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が大きな要因として推測される。職員全体の平均年齢が上昇することにより、平均給与も併せて上昇する給与体系であるため、今後も適正な人員管理や民間活力による業務委託の推進により、人件費関係経費全体の増額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61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614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73914</xdr:rowOff>
    </xdr:from>
    <xdr:to>
      <xdr:col>6</xdr:col>
      <xdr:colOff>171450</xdr:colOff>
      <xdr:row>36</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物件費に係る経常収支比率の主な要因として、行政事務委託料、巡回バス運行委託料、指定管理委託料、ゴミ収集委託料等であるが、類似団体内平均値</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％よりも下回っている。今後も社会変容等を見据え、持続可能な地域づくりの観点から、一般財源の節減をより一層意識し、更なる経費の抑制を図る。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121285</xdr:rowOff>
    </xdr:from>
    <xdr:to>
      <xdr:col>82</xdr:col>
      <xdr:colOff>107950</xdr:colOff>
      <xdr:row>14</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215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644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64135</xdr:rowOff>
    </xdr:from>
    <xdr:to>
      <xdr:col>73</xdr:col>
      <xdr:colOff>180975</xdr:colOff>
      <xdr:row>14</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64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70485</xdr:rowOff>
    </xdr:from>
    <xdr:to>
      <xdr:col>78</xdr:col>
      <xdr:colOff>120650</xdr:colOff>
      <xdr:row>15</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扶助費に係る経常収支比率の主な要因として、福祉医療給付事業等であるが、経常収支比率は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％、長野県平均の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町単で実施している事業については、創設当初と現状との客観的な分析、他町村の状況を踏まえ、優先度や効果等を検証し、積極的に見直しを図る。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％と類似団体</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を上回っている。特別会計への赤字補填的な操出金が多額になっていることも要因として挙げられる。今後も社会経済情勢に留意しながら料率の見直しを検討するとともに、その適正化に努め、税収を主な財源とする普通会計の負担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57</xdr:row>
      <xdr:rowOff>14986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687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67564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13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77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77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107713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補助費の経常収支比率は</a:t>
          </a:r>
          <a:r>
            <a:rPr kumimoji="1" lang="en-US" altLang="ja-JP" sz="1200">
              <a:latin typeface="ＭＳ Ｐゴシック" panose="020B0600070205080204" pitchFamily="50" charset="-128"/>
              <a:ea typeface="ＭＳ Ｐゴシック" panose="020B0600070205080204" pitchFamily="50" charset="-128"/>
            </a:rPr>
            <a:t>22.6</a:t>
          </a:r>
          <a:r>
            <a:rPr kumimoji="1" lang="ja-JP" altLang="en-US" sz="1200">
              <a:latin typeface="ＭＳ Ｐゴシック" panose="020B0600070205080204" pitchFamily="50" charset="-128"/>
              <a:ea typeface="ＭＳ Ｐゴシック" panose="020B0600070205080204" pitchFamily="50" charset="-128"/>
            </a:rPr>
            <a:t>％と類似団体</a:t>
          </a:r>
          <a:r>
            <a:rPr kumimoji="1" lang="en-US" altLang="ja-JP" sz="1200">
              <a:latin typeface="ＭＳ Ｐゴシック" panose="020B0600070205080204" pitchFamily="50" charset="-128"/>
              <a:ea typeface="ＭＳ Ｐゴシック" panose="020B0600070205080204" pitchFamily="50" charset="-128"/>
            </a:rPr>
            <a:t>17.5</a:t>
          </a:r>
          <a:r>
            <a:rPr kumimoji="1" lang="ja-JP" altLang="en-US" sz="1200">
              <a:latin typeface="ＭＳ Ｐゴシック" panose="020B0600070205080204" pitchFamily="50" charset="-128"/>
              <a:ea typeface="ＭＳ Ｐゴシック" panose="020B0600070205080204" pitchFamily="50" charset="-128"/>
            </a:rPr>
            <a:t>％、長野県平均</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を大きく上回っている。主に依田窪医療福祉事務組合・上田地域広域連合・上田市長和町中学校組合などの一部事務組合への負担金や補助金、下水道事業繰出金が大きな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40</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609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78994</xdr:rowOff>
    </xdr:from>
    <xdr:to>
      <xdr:col>78</xdr:col>
      <xdr:colOff>69850</xdr:colOff>
      <xdr:row>40</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7655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78994</xdr:rowOff>
    </xdr:from>
    <xdr:to>
      <xdr:col>73</xdr:col>
      <xdr:colOff>180975</xdr:colOff>
      <xdr:row>39</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765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40</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824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23622</xdr:rowOff>
    </xdr:from>
    <xdr:to>
      <xdr:col>82</xdr:col>
      <xdr:colOff>158750</xdr:colOff>
      <xdr:row>39</xdr:row>
      <xdr:rowOff>125222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167149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128778</xdr:rowOff>
    </xdr:from>
    <xdr:to>
      <xdr:col>65</xdr:col>
      <xdr:colOff>53975</xdr:colOff>
      <xdr:row>40</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43705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近年の大規模事業が集中したことにより、地方債の元利償還金が膨らんでおり、公債費に係る経常収支比率は類似団体</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厳しい財政状況下にある。公債費は多額の残高を有している現状と顕著な伸びの抑制を勘案し、計画的な圧縮と予定されている事業の見直しも検討す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13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61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143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143527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％と比較すると、当町における公債費を除いた経常収支比率は</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％と下回っている。その中でも大きな割合を占めている人件費及び補助費等については、令和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年度からの会計年度任用職員制度や行政事務委託により、行政の効率化に努めるとともに、補助費の交付の是非や交付基準についても再検討する。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108712</xdr:rowOff>
    </xdr:from>
    <xdr:to>
      <xdr:col>82</xdr:col>
      <xdr:colOff>107950</xdr:colOff>
      <xdr:row>74</xdr:row>
      <xdr:rowOff>108712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96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168148</xdr:rowOff>
    </xdr:from>
    <xdr:to>
      <xdr:col>78</xdr:col>
      <xdr:colOff>69850</xdr:colOff>
      <xdr:row>74</xdr:row>
      <xdr:rowOff>108712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8399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165862</xdr:rowOff>
    </xdr:from>
    <xdr:to>
      <xdr:col>73</xdr:col>
      <xdr:colOff>180975</xdr:colOff>
      <xdr:row>73</xdr:row>
      <xdr:rowOff>168148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817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165862</xdr:rowOff>
    </xdr:from>
    <xdr:to>
      <xdr:col>69</xdr:col>
      <xdr:colOff>92075</xdr:colOff>
      <xdr:row>74</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817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74439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117348</xdr:rowOff>
    </xdr:from>
    <xdr:to>
      <xdr:col>74</xdr:col>
      <xdr:colOff>31750</xdr:colOff>
      <xdr:row>74</xdr:row>
      <xdr:rowOff>47498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115062</xdr:rowOff>
    </xdr:from>
    <xdr:to>
      <xdr:col>69</xdr:col>
      <xdr:colOff>142875</xdr:colOff>
      <xdr:row>74</xdr:row>
      <xdr:rowOff>45212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55389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41435</xdr:rowOff>
    </xdr:from>
    <xdr:to>
      <xdr:col>29</xdr:col>
      <xdr:colOff>127000</xdr:colOff>
      <xdr:row>15</xdr:row>
      <xdr:rowOff>128814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0810"/>
          <a:ext cx="647700" cy="8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128814</xdr:rowOff>
    </xdr:from>
    <xdr:to>
      <xdr:col>26</xdr:col>
      <xdr:colOff>50800</xdr:colOff>
      <xdr:row>15</xdr:row>
      <xdr:rowOff>159720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8189"/>
          <a:ext cx="698500" cy="30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159720</xdr:rowOff>
    </xdr:from>
    <xdr:to>
      <xdr:col>22</xdr:col>
      <xdr:colOff>114300</xdr:colOff>
      <xdr:row>16</xdr:row>
      <xdr:rowOff>72898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9095"/>
          <a:ext cx="698500" cy="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72898</xdr:rowOff>
    </xdr:from>
    <xdr:to>
      <xdr:col>18</xdr:col>
      <xdr:colOff>177800</xdr:colOff>
      <xdr:row>16</xdr:row>
      <xdr:rowOff>84351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3723"/>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162085</xdr:rowOff>
    </xdr:from>
    <xdr:to>
      <xdr:col>29</xdr:col>
      <xdr:colOff>177800</xdr:colOff>
      <xdr:row>15</xdr:row>
      <xdr:rowOff>92235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78014</xdr:rowOff>
    </xdr:from>
    <xdr:to>
      <xdr:col>26</xdr:col>
      <xdr:colOff>101600</xdr:colOff>
      <xdr:row>16</xdr:row>
      <xdr:rowOff>8164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18341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108920</xdr:rowOff>
    </xdr:from>
    <xdr:to>
      <xdr:col>22</xdr:col>
      <xdr:colOff>165100</xdr:colOff>
      <xdr:row>16</xdr:row>
      <xdr:rowOff>39070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49247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22098</xdr:rowOff>
    </xdr:from>
    <xdr:to>
      <xdr:col>19</xdr:col>
      <xdr:colOff>38100</xdr:colOff>
      <xdr:row>16</xdr:row>
      <xdr:rowOff>123698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2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133875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33551</xdr:rowOff>
    </xdr:from>
    <xdr:to>
      <xdr:col>15</xdr:col>
      <xdr:colOff>101600</xdr:colOff>
      <xdr:row>16</xdr:row>
      <xdr:rowOff>135151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92779</xdr:rowOff>
    </xdr:from>
    <xdr:to>
      <xdr:col>29</xdr:col>
      <xdr:colOff>127000</xdr:colOff>
      <xdr:row>35</xdr:row>
      <xdr:rowOff>159964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03129"/>
          <a:ext cx="647700" cy="6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159964</xdr:rowOff>
    </xdr:from>
    <xdr:to>
      <xdr:col>26</xdr:col>
      <xdr:colOff>50800</xdr:colOff>
      <xdr:row>35</xdr:row>
      <xdr:rowOff>213426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0314"/>
          <a:ext cx="698500" cy="53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138735</xdr:rowOff>
    </xdr:from>
    <xdr:to>
      <xdr:col>22</xdr:col>
      <xdr:colOff>114300</xdr:colOff>
      <xdr:row>35</xdr:row>
      <xdr:rowOff>213426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49085"/>
          <a:ext cx="698500" cy="7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138079</xdr:rowOff>
    </xdr:from>
    <xdr:to>
      <xdr:col>18</xdr:col>
      <xdr:colOff>177800</xdr:colOff>
      <xdr:row>35</xdr:row>
      <xdr:rowOff>138735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48429"/>
          <a:ext cx="698500" cy="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41979</xdr:rowOff>
    </xdr:from>
    <xdr:to>
      <xdr:col>29</xdr:col>
      <xdr:colOff>177800</xdr:colOff>
      <xdr:row>35</xdr:row>
      <xdr:rowOff>143579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229956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9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109164</xdr:rowOff>
    </xdr:from>
    <xdr:to>
      <xdr:col>26</xdr:col>
      <xdr:colOff>101600</xdr:colOff>
      <xdr:row>35</xdr:row>
      <xdr:rowOff>210764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220941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162626</xdr:rowOff>
    </xdr:from>
    <xdr:to>
      <xdr:col>22</xdr:col>
      <xdr:colOff>165100</xdr:colOff>
      <xdr:row>35</xdr:row>
      <xdr:rowOff>264226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274403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87935</xdr:rowOff>
    </xdr:from>
    <xdr:to>
      <xdr:col>19</xdr:col>
      <xdr:colOff>38100</xdr:colOff>
      <xdr:row>35</xdr:row>
      <xdr:rowOff>189535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87279</xdr:rowOff>
    </xdr:from>
    <xdr:to>
      <xdr:col>15</xdr:col>
      <xdr:colOff>101600</xdr:colOff>
      <xdr:row>35</xdr:row>
      <xdr:rowOff>188879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199056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5,514
5,451
183.86
6,278,461
6,107,994
149,382
3,819,902
5,455,734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155976</xdr:rowOff>
    </xdr:from>
    <xdr:to>
      <xdr:col>24</xdr:col>
      <xdr:colOff>63500</xdr:colOff>
      <xdr:row>36</xdr:row>
      <xdr:rowOff>59576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6726"/>
          <a:ext cx="838200" cy="7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59576</xdr:rowOff>
    </xdr:from>
    <xdr:to>
      <xdr:col>19</xdr:col>
      <xdr:colOff>177800</xdr:colOff>
      <xdr:row>36</xdr:row>
      <xdr:rowOff>110988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1776"/>
          <a:ext cx="8890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110988</xdr:rowOff>
    </xdr:from>
    <xdr:to>
      <xdr:col>15</xdr:col>
      <xdr:colOff>50800</xdr:colOff>
      <xdr:row>36</xdr:row>
      <xdr:rowOff>157401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3188"/>
          <a:ext cx="889000" cy="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157401</xdr:rowOff>
    </xdr:from>
    <xdr:to>
      <xdr:col>10</xdr:col>
      <xdr:colOff>114300</xdr:colOff>
      <xdr:row>36</xdr:row>
      <xdr:rowOff>164579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960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105176</xdr:rowOff>
    </xdr:from>
    <xdr:to>
      <xdr:col>24</xdr:col>
      <xdr:colOff>114300</xdr:colOff>
      <xdr:row>36</xdr:row>
      <xdr:rowOff>35326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128053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8776</xdr:rowOff>
    </xdr:from>
    <xdr:to>
      <xdr:col>20</xdr:col>
      <xdr:colOff>38100</xdr:colOff>
      <xdr:row>36</xdr:row>
      <xdr:rowOff>110376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126903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5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60188</xdr:rowOff>
    </xdr:from>
    <xdr:to>
      <xdr:col>15</xdr:col>
      <xdr:colOff>101600</xdr:colOff>
      <xdr:row>36</xdr:row>
      <xdr:rowOff>161788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6865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106601</xdr:rowOff>
    </xdr:from>
    <xdr:to>
      <xdr:col>10</xdr:col>
      <xdr:colOff>165100</xdr:colOff>
      <xdr:row>37</xdr:row>
      <xdr:rowOff>36751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5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113779</xdr:rowOff>
    </xdr:from>
    <xdr:to>
      <xdr:col>6</xdr:col>
      <xdr:colOff>38100</xdr:colOff>
      <xdr:row>37</xdr:row>
      <xdr:rowOff>43929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60456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6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61292</xdr:rowOff>
    </xdr:from>
    <xdr:to>
      <xdr:col>24</xdr:col>
      <xdr:colOff>63500</xdr:colOff>
      <xdr:row>58</xdr:row>
      <xdr:rowOff>80046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5392"/>
          <a:ext cx="8382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74869</xdr:rowOff>
    </xdr:from>
    <xdr:to>
      <xdr:col>19</xdr:col>
      <xdr:colOff>177800</xdr:colOff>
      <xdr:row>58</xdr:row>
      <xdr:rowOff>80046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8969"/>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74869</xdr:rowOff>
    </xdr:from>
    <xdr:to>
      <xdr:col>15</xdr:col>
      <xdr:colOff>50800</xdr:colOff>
      <xdr:row>58</xdr:row>
      <xdr:rowOff>79428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8969"/>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73506</xdr:rowOff>
    </xdr:from>
    <xdr:to>
      <xdr:col>10</xdr:col>
      <xdr:colOff>114300</xdr:colOff>
      <xdr:row>58</xdr:row>
      <xdr:rowOff>79428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7606"/>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10492</xdr:rowOff>
    </xdr:from>
    <xdr:to>
      <xdr:col>24</xdr:col>
      <xdr:colOff>114300</xdr:colOff>
      <xdr:row>58</xdr:row>
      <xdr:rowOff>112092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141319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29246</xdr:rowOff>
    </xdr:from>
    <xdr:to>
      <xdr:col>20</xdr:col>
      <xdr:colOff>38100</xdr:colOff>
      <xdr:row>58</xdr:row>
      <xdr:rowOff>130846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147373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24069</xdr:rowOff>
    </xdr:from>
    <xdr:to>
      <xdr:col>15</xdr:col>
      <xdr:colOff>101600</xdr:colOff>
      <xdr:row>58</xdr:row>
      <xdr:rowOff>125669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142196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28628</xdr:rowOff>
    </xdr:from>
    <xdr:to>
      <xdr:col>10</xdr:col>
      <xdr:colOff>165100</xdr:colOff>
      <xdr:row>58</xdr:row>
      <xdr:rowOff>130228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146755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22706</xdr:rowOff>
    </xdr:from>
    <xdr:to>
      <xdr:col>6</xdr:col>
      <xdr:colOff>38100</xdr:colOff>
      <xdr:row>58</xdr:row>
      <xdr:rowOff>124306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140833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14987</xdr:rowOff>
    </xdr:from>
    <xdr:to>
      <xdr:col>24</xdr:col>
      <xdr:colOff>63500</xdr:colOff>
      <xdr:row>78</xdr:row>
      <xdr:rowOff>22504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8087"/>
          <a:ext cx="8382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22504</xdr:rowOff>
    </xdr:from>
    <xdr:to>
      <xdr:col>19</xdr:col>
      <xdr:colOff>177800</xdr:colOff>
      <xdr:row>78</xdr:row>
      <xdr:rowOff>71095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5604"/>
          <a:ext cx="889000" cy="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70865</xdr:rowOff>
    </xdr:from>
    <xdr:to>
      <xdr:col>15</xdr:col>
      <xdr:colOff>50800</xdr:colOff>
      <xdr:row>78</xdr:row>
      <xdr:rowOff>71095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43965"/>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70865</xdr:rowOff>
    </xdr:from>
    <xdr:to>
      <xdr:col>10</xdr:col>
      <xdr:colOff>114300</xdr:colOff>
      <xdr:row>78</xdr:row>
      <xdr:rowOff>90208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43965"/>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135637</xdr:rowOff>
    </xdr:from>
    <xdr:to>
      <xdr:col>24</xdr:col>
      <xdr:colOff>114300</xdr:colOff>
      <xdr:row>78</xdr:row>
      <xdr:rowOff>65787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114064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143154</xdr:rowOff>
    </xdr:from>
    <xdr:to>
      <xdr:col>20</xdr:col>
      <xdr:colOff>38100</xdr:colOff>
      <xdr:row>78</xdr:row>
      <xdr:rowOff>73304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64431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3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20295</xdr:rowOff>
    </xdr:from>
    <xdr:to>
      <xdr:col>15</xdr:col>
      <xdr:colOff>101600</xdr:colOff>
      <xdr:row>78</xdr:row>
      <xdr:rowOff>121895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113022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20065</xdr:rowOff>
    </xdr:from>
    <xdr:to>
      <xdr:col>10</xdr:col>
      <xdr:colOff>165100</xdr:colOff>
      <xdr:row>78</xdr:row>
      <xdr:rowOff>121665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112792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39408</xdr:rowOff>
    </xdr:from>
    <xdr:to>
      <xdr:col>6</xdr:col>
      <xdr:colOff>38100</xdr:colOff>
      <xdr:row>78</xdr:row>
      <xdr:rowOff>141008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132135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161809</xdr:rowOff>
    </xdr:from>
    <xdr:to>
      <xdr:col>24</xdr:col>
      <xdr:colOff>63500</xdr:colOff>
      <xdr:row>96</xdr:row>
      <xdr:rowOff>22493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49559"/>
          <a:ext cx="8382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22493</xdr:rowOff>
    </xdr:from>
    <xdr:to>
      <xdr:col>19</xdr:col>
      <xdr:colOff>177800</xdr:colOff>
      <xdr:row>96</xdr:row>
      <xdr:rowOff>88178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81693"/>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19521</xdr:rowOff>
    </xdr:from>
    <xdr:to>
      <xdr:col>15</xdr:col>
      <xdr:colOff>50800</xdr:colOff>
      <xdr:row>96</xdr:row>
      <xdr:rowOff>88178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78721"/>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19521</xdr:rowOff>
    </xdr:from>
    <xdr:to>
      <xdr:col>10</xdr:col>
      <xdr:colOff>114300</xdr:colOff>
      <xdr:row>98</xdr:row>
      <xdr:rowOff>54693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78721"/>
          <a:ext cx="889000" cy="37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111009</xdr:rowOff>
    </xdr:from>
    <xdr:to>
      <xdr:col>24</xdr:col>
      <xdr:colOff>114300</xdr:colOff>
      <xdr:row>96</xdr:row>
      <xdr:rowOff>41159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133886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143143</xdr:rowOff>
    </xdr:from>
    <xdr:to>
      <xdr:col>20</xdr:col>
      <xdr:colOff>38100</xdr:colOff>
      <xdr:row>96</xdr:row>
      <xdr:rowOff>73293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89820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37378</xdr:rowOff>
    </xdr:from>
    <xdr:to>
      <xdr:col>15</xdr:col>
      <xdr:colOff>101600</xdr:colOff>
      <xdr:row>96</xdr:row>
      <xdr:rowOff>138978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155505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140171</xdr:rowOff>
    </xdr:from>
    <xdr:to>
      <xdr:col>10</xdr:col>
      <xdr:colOff>165100</xdr:colOff>
      <xdr:row>96</xdr:row>
      <xdr:rowOff>70321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86848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3893</xdr:rowOff>
    </xdr:from>
    <xdr:to>
      <xdr:col>6</xdr:col>
      <xdr:colOff>38100</xdr:colOff>
      <xdr:row>98</xdr:row>
      <xdr:rowOff>105493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96620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66567</xdr:rowOff>
    </xdr:from>
    <xdr:to>
      <xdr:col>55</xdr:col>
      <xdr:colOff>0</xdr:colOff>
      <xdr:row>32</xdr:row>
      <xdr:rowOff>112005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552967"/>
          <a:ext cx="8382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112005</xdr:rowOff>
    </xdr:from>
    <xdr:to>
      <xdr:col>50</xdr:col>
      <xdr:colOff>114300</xdr:colOff>
      <xdr:row>32</xdr:row>
      <xdr:rowOff>122170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598405"/>
          <a:ext cx="889000" cy="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122170</xdr:rowOff>
    </xdr:from>
    <xdr:to>
      <xdr:col>45</xdr:col>
      <xdr:colOff>177800</xdr:colOff>
      <xdr:row>32</xdr:row>
      <xdr:rowOff>166843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08570"/>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80668</xdr:rowOff>
    </xdr:from>
    <xdr:to>
      <xdr:col>41</xdr:col>
      <xdr:colOff>50800</xdr:colOff>
      <xdr:row>32</xdr:row>
      <xdr:rowOff>166843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24168"/>
          <a:ext cx="889000" cy="42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15767</xdr:rowOff>
    </xdr:from>
    <xdr:to>
      <xdr:col>55</xdr:col>
      <xdr:colOff>50800</xdr:colOff>
      <xdr:row>32</xdr:row>
      <xdr:rowOff>117367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38644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61205</xdr:rowOff>
    </xdr:from>
    <xdr:to>
      <xdr:col>50</xdr:col>
      <xdr:colOff>165100</xdr:colOff>
      <xdr:row>32</xdr:row>
      <xdr:rowOff>162805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7882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71370</xdr:rowOff>
    </xdr:from>
    <xdr:to>
      <xdr:col>46</xdr:col>
      <xdr:colOff>38100</xdr:colOff>
      <xdr:row>33</xdr:row>
      <xdr:rowOff>1520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18047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3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116043</xdr:rowOff>
    </xdr:from>
    <xdr:to>
      <xdr:col>41</xdr:col>
      <xdr:colOff>101600</xdr:colOff>
      <xdr:row>33</xdr:row>
      <xdr:rowOff>46193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62720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29868</xdr:rowOff>
    </xdr:from>
    <xdr:to>
      <xdr:col>36</xdr:col>
      <xdr:colOff>165100</xdr:colOff>
      <xdr:row>30</xdr:row>
      <xdr:rowOff>131468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147995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4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8580</xdr:rowOff>
    </xdr:from>
    <xdr:to>
      <xdr:col>55</xdr:col>
      <xdr:colOff>0</xdr:colOff>
      <xdr:row>59</xdr:row>
      <xdr:rowOff>29711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4130"/>
          <a:ext cx="8382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112413</xdr:rowOff>
    </xdr:from>
    <xdr:to>
      <xdr:col>50</xdr:col>
      <xdr:colOff>114300</xdr:colOff>
      <xdr:row>59</xdr:row>
      <xdr:rowOff>29711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56513"/>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112413</xdr:rowOff>
    </xdr:from>
    <xdr:to>
      <xdr:col>45</xdr:col>
      <xdr:colOff>177800</xdr:colOff>
      <xdr:row>58</xdr:row>
      <xdr:rowOff>151631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56513"/>
          <a:ext cx="889000" cy="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136030</xdr:rowOff>
    </xdr:from>
    <xdr:to>
      <xdr:col>41</xdr:col>
      <xdr:colOff>50800</xdr:colOff>
      <xdr:row>58</xdr:row>
      <xdr:rowOff>151631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0130"/>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129230</xdr:rowOff>
    </xdr:from>
    <xdr:to>
      <xdr:col>55</xdr:col>
      <xdr:colOff>50800</xdr:colOff>
      <xdr:row>59</xdr:row>
      <xdr:rowOff>59380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150361</xdr:rowOff>
    </xdr:from>
    <xdr:to>
      <xdr:col>50</xdr:col>
      <xdr:colOff>165100</xdr:colOff>
      <xdr:row>59</xdr:row>
      <xdr:rowOff>80511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71638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61613</xdr:rowOff>
    </xdr:from>
    <xdr:to>
      <xdr:col>46</xdr:col>
      <xdr:colOff>38100</xdr:colOff>
      <xdr:row>58</xdr:row>
      <xdr:rowOff>163213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8290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8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100831</xdr:rowOff>
    </xdr:from>
    <xdr:to>
      <xdr:col>41</xdr:col>
      <xdr:colOff>101600</xdr:colOff>
      <xdr:row>59</xdr:row>
      <xdr:rowOff>30981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22108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3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85230</xdr:rowOff>
    </xdr:from>
    <xdr:to>
      <xdr:col>36</xdr:col>
      <xdr:colOff>165100</xdr:colOff>
      <xdr:row>59</xdr:row>
      <xdr:rowOff>15380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6507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2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65633</xdr:rowOff>
    </xdr:from>
    <xdr:to>
      <xdr:col>55</xdr:col>
      <xdr:colOff>0</xdr:colOff>
      <xdr:row>78</xdr:row>
      <xdr:rowOff>120045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38733"/>
          <a:ext cx="838200" cy="5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170511</xdr:rowOff>
    </xdr:from>
    <xdr:to>
      <xdr:col>50</xdr:col>
      <xdr:colOff>114300</xdr:colOff>
      <xdr:row>78</xdr:row>
      <xdr:rowOff>120045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2161"/>
          <a:ext cx="889000" cy="1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170511</xdr:rowOff>
    </xdr:from>
    <xdr:to>
      <xdr:col>45</xdr:col>
      <xdr:colOff>177800</xdr:colOff>
      <xdr:row>78</xdr:row>
      <xdr:rowOff>44399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2161"/>
          <a:ext cx="88900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44399</xdr:rowOff>
    </xdr:from>
    <xdr:to>
      <xdr:col>41</xdr:col>
      <xdr:colOff>50800</xdr:colOff>
      <xdr:row>78</xdr:row>
      <xdr:rowOff>65215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7499"/>
          <a:ext cx="889000" cy="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14833</xdr:rowOff>
    </xdr:from>
    <xdr:to>
      <xdr:col>55</xdr:col>
      <xdr:colOff>50800</xdr:colOff>
      <xdr:row>78</xdr:row>
      <xdr:rowOff>116433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69245</xdr:rowOff>
    </xdr:from>
    <xdr:to>
      <xdr:col>50</xdr:col>
      <xdr:colOff>165100</xdr:colOff>
      <xdr:row>78</xdr:row>
      <xdr:rowOff>170845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161972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119711</xdr:rowOff>
    </xdr:from>
    <xdr:to>
      <xdr:col>46</xdr:col>
      <xdr:colOff>38100</xdr:colOff>
      <xdr:row>78</xdr:row>
      <xdr:rowOff>49861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66388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165049</xdr:rowOff>
    </xdr:from>
    <xdr:to>
      <xdr:col>41</xdr:col>
      <xdr:colOff>101600</xdr:colOff>
      <xdr:row>78</xdr:row>
      <xdr:rowOff>95199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111726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14415</xdr:rowOff>
    </xdr:from>
    <xdr:to>
      <xdr:col>36</xdr:col>
      <xdr:colOff>165100</xdr:colOff>
      <xdr:row>78</xdr:row>
      <xdr:rowOff>116015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107142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111801</xdr:rowOff>
    </xdr:from>
    <xdr:to>
      <xdr:col>55</xdr:col>
      <xdr:colOff>0</xdr:colOff>
      <xdr:row>98</xdr:row>
      <xdr:rowOff>126326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13901"/>
          <a:ext cx="8382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60802</xdr:rowOff>
    </xdr:from>
    <xdr:to>
      <xdr:col>50</xdr:col>
      <xdr:colOff>114300</xdr:colOff>
      <xdr:row>98</xdr:row>
      <xdr:rowOff>111801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2902"/>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60802</xdr:rowOff>
    </xdr:from>
    <xdr:to>
      <xdr:col>45</xdr:col>
      <xdr:colOff>177800</xdr:colOff>
      <xdr:row>98</xdr:row>
      <xdr:rowOff>88002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2902"/>
          <a:ext cx="889000" cy="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43602</xdr:rowOff>
    </xdr:from>
    <xdr:to>
      <xdr:col>41</xdr:col>
      <xdr:colOff>50800</xdr:colOff>
      <xdr:row>98</xdr:row>
      <xdr:rowOff>88002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45702"/>
          <a:ext cx="889000" cy="4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75526</xdr:rowOff>
    </xdr:from>
    <xdr:to>
      <xdr:col>55</xdr:col>
      <xdr:colOff>50800</xdr:colOff>
      <xdr:row>99</xdr:row>
      <xdr:rowOff>5676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161903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9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61001</xdr:rowOff>
    </xdr:from>
    <xdr:to>
      <xdr:col>50</xdr:col>
      <xdr:colOff>165100</xdr:colOff>
      <xdr:row>98</xdr:row>
      <xdr:rowOff>162601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153728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10002</xdr:rowOff>
    </xdr:from>
    <xdr:to>
      <xdr:col>46</xdr:col>
      <xdr:colOff>38100</xdr:colOff>
      <xdr:row>98</xdr:row>
      <xdr:rowOff>111602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37202</xdr:rowOff>
    </xdr:from>
    <xdr:to>
      <xdr:col>41</xdr:col>
      <xdr:colOff>101600</xdr:colOff>
      <xdr:row>98</xdr:row>
      <xdr:rowOff>138802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129929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164252</xdr:rowOff>
    </xdr:from>
    <xdr:to>
      <xdr:col>36</xdr:col>
      <xdr:colOff>165100</xdr:colOff>
      <xdr:row>98</xdr:row>
      <xdr:rowOff>94402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110929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83675</xdr:rowOff>
    </xdr:from>
    <xdr:to>
      <xdr:col>85</xdr:col>
      <xdr:colOff>127000</xdr:colOff>
      <xdr:row>38</xdr:row>
      <xdr:rowOff>134332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27325"/>
          <a:ext cx="838200" cy="22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32999</xdr:rowOff>
    </xdr:from>
    <xdr:to>
      <xdr:col>81</xdr:col>
      <xdr:colOff>50800</xdr:colOff>
      <xdr:row>37</xdr:row>
      <xdr:rowOff>83675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690849"/>
          <a:ext cx="889000" cy="7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32999</xdr:rowOff>
    </xdr:from>
    <xdr:to>
      <xdr:col>76</xdr:col>
      <xdr:colOff>114300</xdr:colOff>
      <xdr:row>33</xdr:row>
      <xdr:rowOff>99347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690849"/>
          <a:ext cx="8890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13513</xdr:rowOff>
    </xdr:from>
    <xdr:to>
      <xdr:col>71</xdr:col>
      <xdr:colOff>177800</xdr:colOff>
      <xdr:row>33</xdr:row>
      <xdr:rowOff>99347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499913"/>
          <a:ext cx="889000" cy="2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83532</xdr:rowOff>
    </xdr:from>
    <xdr:to>
      <xdr:col>85</xdr:col>
      <xdr:colOff>177800</xdr:colOff>
      <xdr:row>39</xdr:row>
      <xdr:rowOff>13682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169909</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3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32875</xdr:rowOff>
    </xdr:from>
    <xdr:to>
      <xdr:col>81</xdr:col>
      <xdr:colOff>101600</xdr:colOff>
      <xdr:row>37</xdr:row>
      <xdr:rowOff>134475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151002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153649</xdr:rowOff>
    </xdr:from>
    <xdr:to>
      <xdr:col>76</xdr:col>
      <xdr:colOff>165100</xdr:colOff>
      <xdr:row>33</xdr:row>
      <xdr:rowOff>83799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100326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4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48547</xdr:rowOff>
    </xdr:from>
    <xdr:to>
      <xdr:col>72</xdr:col>
      <xdr:colOff>38100</xdr:colOff>
      <xdr:row>33</xdr:row>
      <xdr:rowOff>150147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166674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48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134163</xdr:rowOff>
    </xdr:from>
    <xdr:to>
      <xdr:col>67</xdr:col>
      <xdr:colOff>101600</xdr:colOff>
      <xdr:row>32</xdr:row>
      <xdr:rowOff>64313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44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80840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22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152981</xdr:rowOff>
    </xdr:from>
    <xdr:to>
      <xdr:col>85</xdr:col>
      <xdr:colOff>127000</xdr:colOff>
      <xdr:row>74</xdr:row>
      <xdr:rowOff>41362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668831"/>
          <a:ext cx="8382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21108</xdr:rowOff>
    </xdr:from>
    <xdr:to>
      <xdr:col>81</xdr:col>
      <xdr:colOff>50800</xdr:colOff>
      <xdr:row>74</xdr:row>
      <xdr:rowOff>41362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708408"/>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131950</xdr:rowOff>
    </xdr:from>
    <xdr:to>
      <xdr:col>76</xdr:col>
      <xdr:colOff>114300</xdr:colOff>
      <xdr:row>74</xdr:row>
      <xdr:rowOff>21108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647800"/>
          <a:ext cx="889000" cy="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131950</xdr:rowOff>
    </xdr:from>
    <xdr:to>
      <xdr:col>71</xdr:col>
      <xdr:colOff>177800</xdr:colOff>
      <xdr:row>73</xdr:row>
      <xdr:rowOff>159788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47800"/>
          <a:ext cx="889000" cy="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102181</xdr:rowOff>
    </xdr:from>
    <xdr:to>
      <xdr:col>85</xdr:col>
      <xdr:colOff>177800</xdr:colOff>
      <xdr:row>74</xdr:row>
      <xdr:rowOff>32331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125058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6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162012</xdr:rowOff>
    </xdr:from>
    <xdr:to>
      <xdr:col>81</xdr:col>
      <xdr:colOff>101600</xdr:colOff>
      <xdr:row>74</xdr:row>
      <xdr:rowOff>92162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108689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5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141758</xdr:rowOff>
    </xdr:from>
    <xdr:to>
      <xdr:col>76</xdr:col>
      <xdr:colOff>165100</xdr:colOff>
      <xdr:row>74</xdr:row>
      <xdr:rowOff>71908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5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88435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81150</xdr:rowOff>
    </xdr:from>
    <xdr:to>
      <xdr:col>72</xdr:col>
      <xdr:colOff>38100</xdr:colOff>
      <xdr:row>74</xdr:row>
      <xdr:rowOff>11300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27827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37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108988</xdr:rowOff>
    </xdr:from>
    <xdr:to>
      <xdr:col>67</xdr:col>
      <xdr:colOff>101600</xdr:colOff>
      <xdr:row>74</xdr:row>
      <xdr:rowOff>39138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6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55665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40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83541</xdr:rowOff>
    </xdr:from>
    <xdr:to>
      <xdr:col>85</xdr:col>
      <xdr:colOff>127000</xdr:colOff>
      <xdr:row>99</xdr:row>
      <xdr:rowOff>86139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57091"/>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51378</xdr:rowOff>
    </xdr:from>
    <xdr:to>
      <xdr:col>81</xdr:col>
      <xdr:colOff>50800</xdr:colOff>
      <xdr:row>99</xdr:row>
      <xdr:rowOff>86139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4928"/>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51378</xdr:rowOff>
    </xdr:from>
    <xdr:to>
      <xdr:col>76</xdr:col>
      <xdr:colOff>114300</xdr:colOff>
      <xdr:row>99</xdr:row>
      <xdr:rowOff>83907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24928"/>
          <a:ext cx="889000" cy="3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83907</xdr:rowOff>
    </xdr:from>
    <xdr:to>
      <xdr:col>71</xdr:col>
      <xdr:colOff>177800</xdr:colOff>
      <xdr:row>99</xdr:row>
      <xdr:rowOff>90303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57457"/>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32741</xdr:rowOff>
    </xdr:from>
    <xdr:to>
      <xdr:col>85</xdr:col>
      <xdr:colOff>177800</xdr:colOff>
      <xdr:row>99</xdr:row>
      <xdr:rowOff>134341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119118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35339</xdr:rowOff>
    </xdr:from>
    <xdr:to>
      <xdr:col>81</xdr:col>
      <xdr:colOff>101600</xdr:colOff>
      <xdr:row>99</xdr:row>
      <xdr:rowOff>136939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128066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10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578</xdr:rowOff>
    </xdr:from>
    <xdr:to>
      <xdr:col>76</xdr:col>
      <xdr:colOff>165100</xdr:colOff>
      <xdr:row>99</xdr:row>
      <xdr:rowOff>102178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93305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33107</xdr:rowOff>
    </xdr:from>
    <xdr:to>
      <xdr:col>72</xdr:col>
      <xdr:colOff>38100</xdr:colOff>
      <xdr:row>99</xdr:row>
      <xdr:rowOff>134707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125834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39503</xdr:rowOff>
    </xdr:from>
    <xdr:to>
      <xdr:col>67</xdr:col>
      <xdr:colOff>101600</xdr:colOff>
      <xdr:row>99</xdr:row>
      <xdr:rowOff>141103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132230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76411</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62961"/>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76411</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62961"/>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25611</xdr:rowOff>
    </xdr:from>
    <xdr:to>
      <xdr:col>102</xdr:col>
      <xdr:colOff>165100</xdr:colOff>
      <xdr:row>39</xdr:row>
      <xdr:rowOff>127211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118338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80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1701</xdr:rowOff>
    </xdr:from>
    <xdr:to>
      <xdr:col>116</xdr:col>
      <xdr:colOff>63500</xdr:colOff>
      <xdr:row>58</xdr:row>
      <xdr:rowOff>5169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45801"/>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5169</xdr:rowOff>
    </xdr:from>
    <xdr:to>
      <xdr:col>111</xdr:col>
      <xdr:colOff>177800</xdr:colOff>
      <xdr:row>58</xdr:row>
      <xdr:rowOff>10065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4926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10065</xdr:rowOff>
    </xdr:from>
    <xdr:to>
      <xdr:col>107</xdr:col>
      <xdr:colOff>50800</xdr:colOff>
      <xdr:row>58</xdr:row>
      <xdr:rowOff>12789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5416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12789</xdr:rowOff>
    </xdr:from>
    <xdr:to>
      <xdr:col>102</xdr:col>
      <xdr:colOff>114300</xdr:colOff>
      <xdr:row>58</xdr:row>
      <xdr:rowOff>15266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5688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122351</xdr:rowOff>
    </xdr:from>
    <xdr:to>
      <xdr:col>116</xdr:col>
      <xdr:colOff>114300</xdr:colOff>
      <xdr:row>58</xdr:row>
      <xdr:rowOff>52501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145228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125819</xdr:rowOff>
    </xdr:from>
    <xdr:to>
      <xdr:col>112</xdr:col>
      <xdr:colOff>38100</xdr:colOff>
      <xdr:row>58</xdr:row>
      <xdr:rowOff>55969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72496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130715</xdr:rowOff>
    </xdr:from>
    <xdr:to>
      <xdr:col>107</xdr:col>
      <xdr:colOff>101600</xdr:colOff>
      <xdr:row>58</xdr:row>
      <xdr:rowOff>60865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77392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6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133439</xdr:rowOff>
    </xdr:from>
    <xdr:to>
      <xdr:col>102</xdr:col>
      <xdr:colOff>165100</xdr:colOff>
      <xdr:row>58</xdr:row>
      <xdr:rowOff>63589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80116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6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135916</xdr:rowOff>
    </xdr:from>
    <xdr:to>
      <xdr:col>98</xdr:col>
      <xdr:colOff>38100</xdr:colOff>
      <xdr:row>58</xdr:row>
      <xdr:rowOff>66066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82593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6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136761</xdr:rowOff>
    </xdr:from>
    <xdr:to>
      <xdr:col>116</xdr:col>
      <xdr:colOff>63500</xdr:colOff>
      <xdr:row>74</xdr:row>
      <xdr:rowOff>134165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52611"/>
          <a:ext cx="838200" cy="1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56277</xdr:rowOff>
    </xdr:from>
    <xdr:to>
      <xdr:col>111</xdr:col>
      <xdr:colOff>177800</xdr:colOff>
      <xdr:row>74</xdr:row>
      <xdr:rowOff>134165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572127"/>
          <a:ext cx="889000" cy="2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56277</xdr:rowOff>
    </xdr:from>
    <xdr:to>
      <xdr:col>107</xdr:col>
      <xdr:colOff>50800</xdr:colOff>
      <xdr:row>75</xdr:row>
      <xdr:rowOff>22347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72127"/>
          <a:ext cx="889000" cy="30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161106</xdr:rowOff>
    </xdr:from>
    <xdr:to>
      <xdr:col>102</xdr:col>
      <xdr:colOff>114300</xdr:colOff>
      <xdr:row>75</xdr:row>
      <xdr:rowOff>22347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48406"/>
          <a:ext cx="889000" cy="3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85961</xdr:rowOff>
    </xdr:from>
    <xdr:to>
      <xdr:col>116</xdr:col>
      <xdr:colOff>114300</xdr:colOff>
      <xdr:row>74</xdr:row>
      <xdr:rowOff>16111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108838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5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83365</xdr:rowOff>
    </xdr:from>
    <xdr:to>
      <xdr:col>112</xdr:col>
      <xdr:colOff>38100</xdr:colOff>
      <xdr:row>75</xdr:row>
      <xdr:rowOff>13515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4642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5477</xdr:rowOff>
    </xdr:from>
    <xdr:to>
      <xdr:col>107</xdr:col>
      <xdr:colOff>101600</xdr:colOff>
      <xdr:row>73</xdr:row>
      <xdr:rowOff>107077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123604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142997</xdr:rowOff>
    </xdr:from>
    <xdr:to>
      <xdr:col>102</xdr:col>
      <xdr:colOff>165100</xdr:colOff>
      <xdr:row>75</xdr:row>
      <xdr:rowOff>73147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64274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110306</xdr:rowOff>
    </xdr:from>
    <xdr:to>
      <xdr:col>98</xdr:col>
      <xdr:colOff>38100</xdr:colOff>
      <xdr:row>75</xdr:row>
      <xdr:rowOff>40456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31583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1,107,725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歳出総額</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5,514</a:t>
          </a:r>
          <a:r>
            <a:rPr kumimoji="1" lang="ja-JP" altLang="en-US" sz="1300">
              <a:latin typeface="ＭＳ Ｐゴシック" panose="020B0600070205080204" pitchFamily="50" charset="-128"/>
              <a:ea typeface="ＭＳ Ｐゴシック" panose="020B0600070205080204" pitchFamily="50" charset="-128"/>
            </a:rPr>
            <a:t>人）となっている。補助費は類似団体</a:t>
          </a:r>
          <a:r>
            <a:rPr kumimoji="1" lang="en-US" altLang="ja-JP" sz="1300">
              <a:latin typeface="ＭＳ Ｐゴシック" panose="020B0600070205080204" pitchFamily="50" charset="-128"/>
              <a:ea typeface="ＭＳ Ｐゴシック" panose="020B0600070205080204" pitchFamily="50" charset="-128"/>
            </a:rPr>
            <a:t>163,681</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309,195</a:t>
          </a:r>
          <a:r>
            <a:rPr kumimoji="1" lang="ja-JP" altLang="en-US" sz="1300">
              <a:latin typeface="ＭＳ Ｐゴシック" panose="020B0600070205080204" pitchFamily="50" charset="-128"/>
              <a:ea typeface="ＭＳ Ｐゴシック" panose="020B0600070205080204" pitchFamily="50" charset="-128"/>
            </a:rPr>
            <a:t>円と大きく上回っている。主に依田窪医療福祉事務組合・上田地域広域連合・上田市長和町中学校組合などの一部事務組合への負担金や補助金、下水道事業繰出金が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公債費は類似団体</a:t>
          </a:r>
          <a:r>
            <a:rPr kumimoji="1" lang="en-US" altLang="ja-JP" sz="1300">
              <a:latin typeface="ＭＳ Ｐゴシック" panose="020B0600070205080204" pitchFamily="50" charset="-128"/>
              <a:ea typeface="ＭＳ Ｐゴシック" panose="020B0600070205080204" pitchFamily="50" charset="-128"/>
            </a:rPr>
            <a:t>85,821</a:t>
          </a:r>
          <a:r>
            <a:rPr kumimoji="1" lang="ja-JP" altLang="en-US" sz="1300">
              <a:latin typeface="ＭＳ Ｐゴシック" panose="020B0600070205080204" pitchFamily="50" charset="-128"/>
              <a:ea typeface="ＭＳ Ｐゴシック" panose="020B0600070205080204" pitchFamily="50" charset="-128"/>
            </a:rPr>
            <a:t>円、長野県平均</a:t>
          </a:r>
          <a:r>
            <a:rPr kumimoji="1" lang="en-US" altLang="ja-JP" sz="1300">
              <a:latin typeface="ＭＳ Ｐゴシック" panose="020B0600070205080204" pitchFamily="50" charset="-128"/>
              <a:ea typeface="ＭＳ Ｐゴシック" panose="020B0600070205080204" pitchFamily="50" charset="-128"/>
            </a:rPr>
            <a:t>53,279</a:t>
          </a:r>
          <a:r>
            <a:rPr kumimoji="1" lang="ja-JP" altLang="en-US" sz="1300">
              <a:latin typeface="ＭＳ Ｐゴシック" panose="020B0600070205080204" pitchFamily="50" charset="-128"/>
              <a:ea typeface="ＭＳ Ｐゴシック" panose="020B0600070205080204" pitchFamily="50" charset="-128"/>
            </a:rPr>
            <a:t>円を上回ってる。近年大型の整備事業が集中したことにより、地方債の元利償還金が膨らんで平成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非常に厳しい財政状況下にある。公債費は多額の残高を有している現状と顕著な伸びの抑制を勘案し、計画的な圧縮と予定されている事業の見直しも検討する。繰出金は特別会計への赤字補填的な繰出金が多額な状況にあることから、今後、社会経済情勢に留意しながら料率の見直しを検討するとともに、その適正化に努め、税収を主な財源とする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5,514
5,451
183.86
6,278,461
6,107,994
149,382
3,819,902
5,455,734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112776</xdr:rowOff>
    </xdr:from>
    <xdr:to>
      <xdr:col>24</xdr:col>
      <xdr:colOff>63500</xdr:colOff>
      <xdr:row>35</xdr:row>
      <xdr:rowOff>138430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3526"/>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112776</xdr:rowOff>
    </xdr:from>
    <xdr:to>
      <xdr:col>19</xdr:col>
      <xdr:colOff>177800</xdr:colOff>
      <xdr:row>36</xdr:row>
      <xdr:rowOff>121666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3526"/>
          <a:ext cx="8890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54610</xdr:rowOff>
    </xdr:from>
    <xdr:to>
      <xdr:col>15</xdr:col>
      <xdr:colOff>50800</xdr:colOff>
      <xdr:row>36</xdr:row>
      <xdr:rowOff>121666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681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54610</xdr:rowOff>
    </xdr:from>
    <xdr:to>
      <xdr:col>10</xdr:col>
      <xdr:colOff>114300</xdr:colOff>
      <xdr:row>37</xdr:row>
      <xdr:rowOff>42418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681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87630</xdr:rowOff>
    </xdr:from>
    <xdr:to>
      <xdr:col>24</xdr:col>
      <xdr:colOff>114300</xdr:colOff>
      <xdr:row>36</xdr:row>
      <xdr:rowOff>17780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110507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61976</xdr:rowOff>
    </xdr:from>
    <xdr:to>
      <xdr:col>20</xdr:col>
      <xdr:colOff>38100</xdr:colOff>
      <xdr:row>35</xdr:row>
      <xdr:rowOff>163576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8653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70866</xdr:rowOff>
    </xdr:from>
    <xdr:to>
      <xdr:col>15</xdr:col>
      <xdr:colOff>101600</xdr:colOff>
      <xdr:row>37</xdr:row>
      <xdr:rowOff>1016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163593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3810</xdr:rowOff>
    </xdr:from>
    <xdr:to>
      <xdr:col>10</xdr:col>
      <xdr:colOff>165100</xdr:colOff>
      <xdr:row>36</xdr:row>
      <xdr:rowOff>105410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121937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163068</xdr:rowOff>
    </xdr:from>
    <xdr:to>
      <xdr:col>6</xdr:col>
      <xdr:colOff>38100</xdr:colOff>
      <xdr:row>37</xdr:row>
      <xdr:rowOff>93218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84345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52694</xdr:rowOff>
    </xdr:from>
    <xdr:to>
      <xdr:col>24</xdr:col>
      <xdr:colOff>63500</xdr:colOff>
      <xdr:row>58</xdr:row>
      <xdr:rowOff>70663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6794"/>
          <a:ext cx="8382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68145</xdr:rowOff>
    </xdr:from>
    <xdr:to>
      <xdr:col>19</xdr:col>
      <xdr:colOff>177800</xdr:colOff>
      <xdr:row>58</xdr:row>
      <xdr:rowOff>70663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12245"/>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68145</xdr:rowOff>
    </xdr:from>
    <xdr:to>
      <xdr:col>15</xdr:col>
      <xdr:colOff>50800</xdr:colOff>
      <xdr:row>58</xdr:row>
      <xdr:rowOff>71547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2245"/>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xdr:rowOff>
    </xdr:from>
    <xdr:to>
      <xdr:col>10</xdr:col>
      <xdr:colOff>114300</xdr:colOff>
      <xdr:row>58</xdr:row>
      <xdr:rowOff>71547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42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1894</xdr:rowOff>
    </xdr:from>
    <xdr:to>
      <xdr:col>24</xdr:col>
      <xdr:colOff>114300</xdr:colOff>
      <xdr:row>58</xdr:row>
      <xdr:rowOff>103494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19863</xdr:rowOff>
    </xdr:from>
    <xdr:to>
      <xdr:col>20</xdr:col>
      <xdr:colOff>38100</xdr:colOff>
      <xdr:row>58</xdr:row>
      <xdr:rowOff>121463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112590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17345</xdr:rowOff>
    </xdr:from>
    <xdr:to>
      <xdr:col>15</xdr:col>
      <xdr:colOff>101600</xdr:colOff>
      <xdr:row>58</xdr:row>
      <xdr:rowOff>118945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20747</xdr:rowOff>
    </xdr:from>
    <xdr:to>
      <xdr:col>10</xdr:col>
      <xdr:colOff>165100</xdr:colOff>
      <xdr:row>58</xdr:row>
      <xdr:rowOff>122347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113474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120786</xdr:rowOff>
    </xdr:from>
    <xdr:to>
      <xdr:col>6</xdr:col>
      <xdr:colOff>38100</xdr:colOff>
      <xdr:row>58</xdr:row>
      <xdr:rowOff>50936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67463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94118</xdr:rowOff>
    </xdr:from>
    <xdr:to>
      <xdr:col>24</xdr:col>
      <xdr:colOff>63500</xdr:colOff>
      <xdr:row>76</xdr:row>
      <xdr:rowOff>37623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2868"/>
          <a:ext cx="838200" cy="1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36083</xdr:rowOff>
    </xdr:from>
    <xdr:to>
      <xdr:col>19</xdr:col>
      <xdr:colOff>177800</xdr:colOff>
      <xdr:row>76</xdr:row>
      <xdr:rowOff>37623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6283"/>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36083</xdr:rowOff>
    </xdr:from>
    <xdr:to>
      <xdr:col>15</xdr:col>
      <xdr:colOff>50800</xdr:colOff>
      <xdr:row>76</xdr:row>
      <xdr:rowOff>53936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6283"/>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53936</xdr:rowOff>
    </xdr:from>
    <xdr:to>
      <xdr:col>10</xdr:col>
      <xdr:colOff>114300</xdr:colOff>
      <xdr:row>76</xdr:row>
      <xdr:rowOff>160945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4136"/>
          <a:ext cx="889000" cy="10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43318</xdr:rowOff>
    </xdr:from>
    <xdr:to>
      <xdr:col>24</xdr:col>
      <xdr:colOff>114300</xdr:colOff>
      <xdr:row>75</xdr:row>
      <xdr:rowOff>144918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66195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158273</xdr:rowOff>
    </xdr:from>
    <xdr:to>
      <xdr:col>20</xdr:col>
      <xdr:colOff>38100</xdr:colOff>
      <xdr:row>76</xdr:row>
      <xdr:rowOff>88423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104950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156733</xdr:rowOff>
    </xdr:from>
    <xdr:to>
      <xdr:col>15</xdr:col>
      <xdr:colOff>101600</xdr:colOff>
      <xdr:row>76</xdr:row>
      <xdr:rowOff>86883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103410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9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3136</xdr:rowOff>
    </xdr:from>
    <xdr:to>
      <xdr:col>10</xdr:col>
      <xdr:colOff>165100</xdr:colOff>
      <xdr:row>76</xdr:row>
      <xdr:rowOff>104736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121264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110145</xdr:rowOff>
    </xdr:from>
    <xdr:to>
      <xdr:col>6</xdr:col>
      <xdr:colOff>38100</xdr:colOff>
      <xdr:row>77</xdr:row>
      <xdr:rowOff>40295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56821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1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109831</xdr:rowOff>
    </xdr:from>
    <xdr:to>
      <xdr:col>24</xdr:col>
      <xdr:colOff>63500</xdr:colOff>
      <xdr:row>93</xdr:row>
      <xdr:rowOff>169148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054681"/>
          <a:ext cx="838200" cy="5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169148</xdr:rowOff>
    </xdr:from>
    <xdr:to>
      <xdr:col>19</xdr:col>
      <xdr:colOff>177800</xdr:colOff>
      <xdr:row>94</xdr:row>
      <xdr:rowOff>25994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113998"/>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25994</xdr:rowOff>
    </xdr:from>
    <xdr:to>
      <xdr:col>15</xdr:col>
      <xdr:colOff>50800</xdr:colOff>
      <xdr:row>94</xdr:row>
      <xdr:rowOff>98062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142294"/>
          <a:ext cx="889000" cy="7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98062</xdr:rowOff>
    </xdr:from>
    <xdr:to>
      <xdr:col>10</xdr:col>
      <xdr:colOff>114300</xdr:colOff>
      <xdr:row>95</xdr:row>
      <xdr:rowOff>26392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14362"/>
          <a:ext cx="889000" cy="9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59031</xdr:rowOff>
    </xdr:from>
    <xdr:to>
      <xdr:col>24</xdr:col>
      <xdr:colOff>114300</xdr:colOff>
      <xdr:row>93</xdr:row>
      <xdr:rowOff>160631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0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81908</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85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118348</xdr:rowOff>
    </xdr:from>
    <xdr:to>
      <xdr:col>20</xdr:col>
      <xdr:colOff>38100</xdr:colOff>
      <xdr:row>94</xdr:row>
      <xdr:rowOff>48498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65025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83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146644</xdr:rowOff>
    </xdr:from>
    <xdr:to>
      <xdr:col>15</xdr:col>
      <xdr:colOff>101600</xdr:colOff>
      <xdr:row>94</xdr:row>
      <xdr:rowOff>76794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93321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8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47262</xdr:rowOff>
    </xdr:from>
    <xdr:to>
      <xdr:col>10</xdr:col>
      <xdr:colOff>165100</xdr:colOff>
      <xdr:row>94</xdr:row>
      <xdr:rowOff>148862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165389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3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147042</xdr:rowOff>
    </xdr:from>
    <xdr:to>
      <xdr:col>6</xdr:col>
      <xdr:colOff>38100</xdr:colOff>
      <xdr:row>95</xdr:row>
      <xdr:rowOff>77192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93719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3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100747</xdr:rowOff>
    </xdr:from>
    <xdr:to>
      <xdr:col>55</xdr:col>
      <xdr:colOff>0</xdr:colOff>
      <xdr:row>56</xdr:row>
      <xdr:rowOff>160754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01947"/>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118021</xdr:rowOff>
    </xdr:from>
    <xdr:to>
      <xdr:col>50</xdr:col>
      <xdr:colOff>114300</xdr:colOff>
      <xdr:row>56</xdr:row>
      <xdr:rowOff>160754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19221"/>
          <a:ext cx="889000"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118021</xdr:rowOff>
    </xdr:from>
    <xdr:to>
      <xdr:col>45</xdr:col>
      <xdr:colOff>177800</xdr:colOff>
      <xdr:row>56</xdr:row>
      <xdr:rowOff>163940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19221"/>
          <a:ext cx="889000" cy="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152844</xdr:rowOff>
    </xdr:from>
    <xdr:to>
      <xdr:col>41</xdr:col>
      <xdr:colOff>50800</xdr:colOff>
      <xdr:row>56</xdr:row>
      <xdr:rowOff>163940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54044"/>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49947</xdr:rowOff>
    </xdr:from>
    <xdr:to>
      <xdr:col>55</xdr:col>
      <xdr:colOff>50800</xdr:colOff>
      <xdr:row>56</xdr:row>
      <xdr:rowOff>151547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72824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109954</xdr:rowOff>
    </xdr:from>
    <xdr:to>
      <xdr:col>50</xdr:col>
      <xdr:colOff>165100</xdr:colOff>
      <xdr:row>57</xdr:row>
      <xdr:rowOff>40104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31231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67221</xdr:rowOff>
    </xdr:from>
    <xdr:to>
      <xdr:col>46</xdr:col>
      <xdr:colOff>38100</xdr:colOff>
      <xdr:row>56</xdr:row>
      <xdr:rowOff>168821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159948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113140</xdr:rowOff>
    </xdr:from>
    <xdr:to>
      <xdr:col>41</xdr:col>
      <xdr:colOff>101600</xdr:colOff>
      <xdr:row>57</xdr:row>
      <xdr:rowOff>43290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34417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102044</xdr:rowOff>
    </xdr:from>
    <xdr:to>
      <xdr:col>36</xdr:col>
      <xdr:colOff>165100</xdr:colOff>
      <xdr:row>57</xdr:row>
      <xdr:rowOff>32194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154991</xdr:rowOff>
    </xdr:from>
    <xdr:to>
      <xdr:col>55</xdr:col>
      <xdr:colOff>0</xdr:colOff>
      <xdr:row>78</xdr:row>
      <xdr:rowOff>24887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56641"/>
          <a:ext cx="838200" cy="4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136029</xdr:rowOff>
    </xdr:from>
    <xdr:to>
      <xdr:col>50</xdr:col>
      <xdr:colOff>114300</xdr:colOff>
      <xdr:row>78</xdr:row>
      <xdr:rowOff>24887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66229"/>
          <a:ext cx="889000" cy="2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136029</xdr:rowOff>
    </xdr:from>
    <xdr:to>
      <xdr:col>45</xdr:col>
      <xdr:colOff>177800</xdr:colOff>
      <xdr:row>77</xdr:row>
      <xdr:rowOff>142489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66229"/>
          <a:ext cx="889000" cy="17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125560</xdr:rowOff>
    </xdr:from>
    <xdr:to>
      <xdr:col>41</xdr:col>
      <xdr:colOff>50800</xdr:colOff>
      <xdr:row>77</xdr:row>
      <xdr:rowOff>142489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7210"/>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104191</xdr:rowOff>
    </xdr:from>
    <xdr:to>
      <xdr:col>55</xdr:col>
      <xdr:colOff>50800</xdr:colOff>
      <xdr:row>78</xdr:row>
      <xdr:rowOff>34341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127068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145537</xdr:rowOff>
    </xdr:from>
    <xdr:to>
      <xdr:col>50</xdr:col>
      <xdr:colOff>165100</xdr:colOff>
      <xdr:row>78</xdr:row>
      <xdr:rowOff>75687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92214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85229</xdr:rowOff>
    </xdr:from>
    <xdr:to>
      <xdr:col>46</xdr:col>
      <xdr:colOff>38100</xdr:colOff>
      <xdr:row>77</xdr:row>
      <xdr:rowOff>15379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31907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89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91689</xdr:rowOff>
    </xdr:from>
    <xdr:to>
      <xdr:col>41</xdr:col>
      <xdr:colOff>101600</xdr:colOff>
      <xdr:row>78</xdr:row>
      <xdr:rowOff>21839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38366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74760</xdr:rowOff>
    </xdr:from>
    <xdr:to>
      <xdr:col>36</xdr:col>
      <xdr:colOff>165100</xdr:colOff>
      <xdr:row>78</xdr:row>
      <xdr:rowOff>4910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21437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141165</xdr:rowOff>
    </xdr:from>
    <xdr:to>
      <xdr:col>55</xdr:col>
      <xdr:colOff>0</xdr:colOff>
      <xdr:row>97</xdr:row>
      <xdr:rowOff>163300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1815"/>
          <a:ext cx="8382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138477</xdr:rowOff>
    </xdr:from>
    <xdr:to>
      <xdr:col>50</xdr:col>
      <xdr:colOff>114300</xdr:colOff>
      <xdr:row>97</xdr:row>
      <xdr:rowOff>141165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69127"/>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137948</xdr:rowOff>
    </xdr:from>
    <xdr:to>
      <xdr:col>45</xdr:col>
      <xdr:colOff>177800</xdr:colOff>
      <xdr:row>97</xdr:row>
      <xdr:rowOff>138477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8598"/>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137787</xdr:rowOff>
    </xdr:from>
    <xdr:to>
      <xdr:col>41</xdr:col>
      <xdr:colOff>50800</xdr:colOff>
      <xdr:row>97</xdr:row>
      <xdr:rowOff>137948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68437"/>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112500</xdr:rowOff>
    </xdr:from>
    <xdr:to>
      <xdr:col>55</xdr:col>
      <xdr:colOff>50800</xdr:colOff>
      <xdr:row>98</xdr:row>
      <xdr:rowOff>42650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27427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90365</xdr:rowOff>
    </xdr:from>
    <xdr:to>
      <xdr:col>50</xdr:col>
      <xdr:colOff>165100</xdr:colOff>
      <xdr:row>98</xdr:row>
      <xdr:rowOff>20515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87677</xdr:rowOff>
    </xdr:from>
    <xdr:to>
      <xdr:col>46</xdr:col>
      <xdr:colOff>38100</xdr:colOff>
      <xdr:row>98</xdr:row>
      <xdr:rowOff>17827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87148</xdr:rowOff>
    </xdr:from>
    <xdr:to>
      <xdr:col>41</xdr:col>
      <xdr:colOff>101600</xdr:colOff>
      <xdr:row>98</xdr:row>
      <xdr:rowOff>17298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86987</xdr:rowOff>
    </xdr:from>
    <xdr:to>
      <xdr:col>36</xdr:col>
      <xdr:colOff>165100</xdr:colOff>
      <xdr:row>98</xdr:row>
      <xdr:rowOff>17137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129509</xdr:rowOff>
    </xdr:from>
    <xdr:to>
      <xdr:col>85</xdr:col>
      <xdr:colOff>127000</xdr:colOff>
      <xdr:row>37</xdr:row>
      <xdr:rowOff>135846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73159"/>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135846</xdr:rowOff>
    </xdr:from>
    <xdr:to>
      <xdr:col>81</xdr:col>
      <xdr:colOff>50800</xdr:colOff>
      <xdr:row>37</xdr:row>
      <xdr:rowOff>146426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79496"/>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146426</xdr:rowOff>
    </xdr:from>
    <xdr:to>
      <xdr:col>76</xdr:col>
      <xdr:colOff>114300</xdr:colOff>
      <xdr:row>38</xdr:row>
      <xdr:rowOff>7693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0076"/>
          <a:ext cx="889000" cy="3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171187</xdr:rowOff>
    </xdr:from>
    <xdr:to>
      <xdr:col>71</xdr:col>
      <xdr:colOff>177800</xdr:colOff>
      <xdr:row>38</xdr:row>
      <xdr:rowOff>7693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14837"/>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78709</xdr:rowOff>
    </xdr:from>
    <xdr:to>
      <xdr:col>85</xdr:col>
      <xdr:colOff>177800</xdr:colOff>
      <xdr:row>38</xdr:row>
      <xdr:rowOff>8859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85046</xdr:rowOff>
    </xdr:from>
    <xdr:to>
      <xdr:col>81</xdr:col>
      <xdr:colOff>101600</xdr:colOff>
      <xdr:row>38</xdr:row>
      <xdr:rowOff>15196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31723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95626</xdr:rowOff>
    </xdr:from>
    <xdr:to>
      <xdr:col>76</xdr:col>
      <xdr:colOff>165100</xdr:colOff>
      <xdr:row>38</xdr:row>
      <xdr:rowOff>25775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9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42303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128343</xdr:rowOff>
    </xdr:from>
    <xdr:to>
      <xdr:col>72</xdr:col>
      <xdr:colOff>38100</xdr:colOff>
      <xdr:row>38</xdr:row>
      <xdr:rowOff>58493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49620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120387</xdr:rowOff>
    </xdr:from>
    <xdr:to>
      <xdr:col>67</xdr:col>
      <xdr:colOff>101600</xdr:colOff>
      <xdr:row>38</xdr:row>
      <xdr:rowOff>50537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41664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119619</xdr:rowOff>
    </xdr:from>
    <xdr:to>
      <xdr:col>85</xdr:col>
      <xdr:colOff>127000</xdr:colOff>
      <xdr:row>57</xdr:row>
      <xdr:rowOff>128929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92269"/>
          <a:ext cx="8382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161737</xdr:rowOff>
    </xdr:from>
    <xdr:to>
      <xdr:col>81</xdr:col>
      <xdr:colOff>50800</xdr:colOff>
      <xdr:row>57</xdr:row>
      <xdr:rowOff>128929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762937"/>
          <a:ext cx="889000" cy="1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161737</xdr:rowOff>
    </xdr:from>
    <xdr:to>
      <xdr:col>76</xdr:col>
      <xdr:colOff>114300</xdr:colOff>
      <xdr:row>57</xdr:row>
      <xdr:rowOff>18451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762937"/>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18451</xdr:rowOff>
    </xdr:from>
    <xdr:to>
      <xdr:col>71</xdr:col>
      <xdr:colOff>177800</xdr:colOff>
      <xdr:row>57</xdr:row>
      <xdr:rowOff>133995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791101"/>
          <a:ext cx="889000" cy="1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68819</xdr:rowOff>
    </xdr:from>
    <xdr:to>
      <xdr:col>85</xdr:col>
      <xdr:colOff>177800</xdr:colOff>
      <xdr:row>57</xdr:row>
      <xdr:rowOff>170419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91696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78129</xdr:rowOff>
    </xdr:from>
    <xdr:to>
      <xdr:col>81</xdr:col>
      <xdr:colOff>101600</xdr:colOff>
      <xdr:row>58</xdr:row>
      <xdr:rowOff>8279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170856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110937</xdr:rowOff>
    </xdr:from>
    <xdr:to>
      <xdr:col>76</xdr:col>
      <xdr:colOff>165100</xdr:colOff>
      <xdr:row>57</xdr:row>
      <xdr:rowOff>41087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57614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4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139101</xdr:rowOff>
    </xdr:from>
    <xdr:to>
      <xdr:col>72</xdr:col>
      <xdr:colOff>38100</xdr:colOff>
      <xdr:row>57</xdr:row>
      <xdr:rowOff>69251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85778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1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83195</xdr:rowOff>
    </xdr:from>
    <xdr:to>
      <xdr:col>67</xdr:col>
      <xdr:colOff>101600</xdr:colOff>
      <xdr:row>58</xdr:row>
      <xdr:rowOff>13345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29872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83674</xdr:rowOff>
    </xdr:from>
    <xdr:to>
      <xdr:col>85</xdr:col>
      <xdr:colOff>127000</xdr:colOff>
      <xdr:row>78</xdr:row>
      <xdr:rowOff>134333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285324"/>
          <a:ext cx="838200" cy="2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32999</xdr:rowOff>
    </xdr:from>
    <xdr:to>
      <xdr:col>81</xdr:col>
      <xdr:colOff>50800</xdr:colOff>
      <xdr:row>77</xdr:row>
      <xdr:rowOff>83674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2548849"/>
          <a:ext cx="889000" cy="7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32999</xdr:rowOff>
    </xdr:from>
    <xdr:to>
      <xdr:col>76</xdr:col>
      <xdr:colOff>114300</xdr:colOff>
      <xdr:row>73</xdr:row>
      <xdr:rowOff>99347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548849"/>
          <a:ext cx="8890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13513</xdr:rowOff>
    </xdr:from>
    <xdr:to>
      <xdr:col>71</xdr:col>
      <xdr:colOff>177800</xdr:colOff>
      <xdr:row>73</xdr:row>
      <xdr:rowOff>99347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357913"/>
          <a:ext cx="889000" cy="2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83533</xdr:rowOff>
    </xdr:from>
    <xdr:to>
      <xdr:col>85</xdr:col>
      <xdr:colOff>177800</xdr:colOff>
      <xdr:row>79</xdr:row>
      <xdr:rowOff>13683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169910</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1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32874</xdr:rowOff>
    </xdr:from>
    <xdr:to>
      <xdr:col>81</xdr:col>
      <xdr:colOff>101600</xdr:colOff>
      <xdr:row>77</xdr:row>
      <xdr:rowOff>134474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151001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153649</xdr:rowOff>
    </xdr:from>
    <xdr:to>
      <xdr:col>76</xdr:col>
      <xdr:colOff>165100</xdr:colOff>
      <xdr:row>73</xdr:row>
      <xdr:rowOff>83799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4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100326</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27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48547</xdr:rowOff>
    </xdr:from>
    <xdr:to>
      <xdr:col>72</xdr:col>
      <xdr:colOff>38100</xdr:colOff>
      <xdr:row>73</xdr:row>
      <xdr:rowOff>150147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5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166674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33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134163</xdr:rowOff>
    </xdr:from>
    <xdr:to>
      <xdr:col>67</xdr:col>
      <xdr:colOff>101600</xdr:colOff>
      <xdr:row>72</xdr:row>
      <xdr:rowOff>64313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3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80840</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208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152981</xdr:rowOff>
    </xdr:from>
    <xdr:to>
      <xdr:col>85</xdr:col>
      <xdr:colOff>127000</xdr:colOff>
      <xdr:row>94</xdr:row>
      <xdr:rowOff>41362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097831"/>
          <a:ext cx="8382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21109</xdr:rowOff>
    </xdr:from>
    <xdr:to>
      <xdr:col>81</xdr:col>
      <xdr:colOff>50800</xdr:colOff>
      <xdr:row>94</xdr:row>
      <xdr:rowOff>41362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137409"/>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131950</xdr:rowOff>
    </xdr:from>
    <xdr:to>
      <xdr:col>76</xdr:col>
      <xdr:colOff>114300</xdr:colOff>
      <xdr:row>94</xdr:row>
      <xdr:rowOff>21109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076800"/>
          <a:ext cx="889000" cy="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131950</xdr:rowOff>
    </xdr:from>
    <xdr:to>
      <xdr:col>71</xdr:col>
      <xdr:colOff>177800</xdr:colOff>
      <xdr:row>93</xdr:row>
      <xdr:rowOff>159789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076800"/>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102181</xdr:rowOff>
    </xdr:from>
    <xdr:to>
      <xdr:col>85</xdr:col>
      <xdr:colOff>177800</xdr:colOff>
      <xdr:row>94</xdr:row>
      <xdr:rowOff>32331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125058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9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162012</xdr:rowOff>
    </xdr:from>
    <xdr:to>
      <xdr:col>81</xdr:col>
      <xdr:colOff>101600</xdr:colOff>
      <xdr:row>94</xdr:row>
      <xdr:rowOff>92162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108689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8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141759</xdr:rowOff>
    </xdr:from>
    <xdr:to>
      <xdr:col>76</xdr:col>
      <xdr:colOff>165100</xdr:colOff>
      <xdr:row>94</xdr:row>
      <xdr:rowOff>71909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88436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6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81150</xdr:rowOff>
    </xdr:from>
    <xdr:to>
      <xdr:col>72</xdr:col>
      <xdr:colOff>38100</xdr:colOff>
      <xdr:row>94</xdr:row>
      <xdr:rowOff>11300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27827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80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108989</xdr:rowOff>
    </xdr:from>
    <xdr:to>
      <xdr:col>67</xdr:col>
      <xdr:colOff>101600</xdr:colOff>
      <xdr:row>94</xdr:row>
      <xdr:rowOff>39139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55666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82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a:t>
          </a:r>
          <a:r>
            <a:rPr kumimoji="1" lang="en-US" altLang="ja-JP" sz="1300">
              <a:latin typeface="ＭＳ Ｐゴシック" panose="020B0600070205080204" pitchFamily="50" charset="-128"/>
              <a:ea typeface="ＭＳ Ｐゴシック" panose="020B0600070205080204" pitchFamily="50" charset="-128"/>
            </a:rPr>
            <a:t>201,359</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233,482</a:t>
          </a:r>
          <a:r>
            <a:rPr kumimoji="1" lang="ja-JP" altLang="en-US" sz="1300">
              <a:latin typeface="ＭＳ Ｐゴシック" panose="020B0600070205080204" pitchFamily="50" charset="-128"/>
              <a:ea typeface="ＭＳ Ｐゴシック" panose="020B0600070205080204" pitchFamily="50" charset="-128"/>
            </a:rPr>
            <a:t>円と上回っているが、主に障がい福祉費他各種福祉事業の増額、介護保険特別会計、国民健康保険への繰出金、保育園土地購入費を含む保育園運営経費等によるものである。衛生費は類似団体</a:t>
          </a:r>
          <a:r>
            <a:rPr kumimoji="1" lang="en-US" altLang="ja-JP" sz="1300">
              <a:latin typeface="ＭＳ Ｐゴシック" panose="020B0600070205080204" pitchFamily="50" charset="-128"/>
              <a:ea typeface="ＭＳ Ｐゴシック" panose="020B0600070205080204" pitchFamily="50" charset="-128"/>
            </a:rPr>
            <a:t>76,644</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194,033</a:t>
          </a:r>
          <a:r>
            <a:rPr kumimoji="1" lang="ja-JP" altLang="en-US" sz="1300">
              <a:latin typeface="ＭＳ Ｐゴシック" panose="020B0600070205080204" pitchFamily="50" charset="-128"/>
              <a:ea typeface="ＭＳ Ｐゴシック" panose="020B0600070205080204" pitchFamily="50" charset="-128"/>
            </a:rPr>
            <a:t>円と大きく上回っているが、主に依田窪医療福祉事務組合への負担金、依田窪医療福祉事務組合施設整備事業分、老人保健施設負担金、クリーンセンター負担金等が増額となっている。商工費は類似団体</a:t>
          </a:r>
          <a:r>
            <a:rPr kumimoji="1" lang="en-US" altLang="ja-JP" sz="1300">
              <a:latin typeface="ＭＳ Ｐゴシック" panose="020B0600070205080204" pitchFamily="50" charset="-128"/>
              <a:ea typeface="ＭＳ Ｐゴシック" panose="020B0600070205080204" pitchFamily="50" charset="-128"/>
            </a:rPr>
            <a:t>33,724</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87,818</a:t>
          </a:r>
          <a:r>
            <a:rPr kumimoji="1" lang="ja-JP" altLang="en-US" sz="1300">
              <a:latin typeface="ＭＳ Ｐゴシック" panose="020B0600070205080204" pitchFamily="50" charset="-128"/>
              <a:ea typeface="ＭＳ Ｐゴシック" panose="020B0600070205080204" pitchFamily="50" charset="-128"/>
            </a:rPr>
            <a:t>円と大きく上回っているが、主にスキー場管理事業、町内に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温泉施設への指定管理委託料等が要因となっている。土木費は特定環境保全公共下水道事業繰出金、道路メンテナンス事業設計・監理等委託料等が減額となっている。消防費は上田地域広域連合への負担金、個別避難計画策定業務委託料等により増額となっている。教育費は文化施設の改修工事や包括業務委託料、人件費等が増額となった。公債費は類似団体</a:t>
          </a:r>
          <a:r>
            <a:rPr kumimoji="1" lang="en-US" altLang="ja-JP" sz="1300">
              <a:latin typeface="ＭＳ Ｐゴシック" panose="020B0600070205080204" pitchFamily="50" charset="-128"/>
              <a:ea typeface="ＭＳ Ｐゴシック" panose="020B0600070205080204" pitchFamily="50" charset="-128"/>
            </a:rPr>
            <a:t>85,821</a:t>
          </a:r>
          <a:r>
            <a:rPr kumimoji="1" lang="ja-JP" altLang="en-US" sz="1300">
              <a:latin typeface="ＭＳ Ｐゴシック" panose="020B0600070205080204" pitchFamily="50" charset="-128"/>
              <a:ea typeface="ＭＳ Ｐゴシック" panose="020B0600070205080204" pitchFamily="50" charset="-128"/>
            </a:rPr>
            <a:t>円対し、</a:t>
          </a:r>
          <a:r>
            <a:rPr kumimoji="1" lang="en-US" altLang="ja-JP" sz="1300">
              <a:latin typeface="ＭＳ Ｐゴシック" panose="020B0600070205080204" pitchFamily="50" charset="-128"/>
              <a:ea typeface="ＭＳ Ｐゴシック" panose="020B0600070205080204" pitchFamily="50" charset="-128"/>
            </a:rPr>
            <a:t>127,676</a:t>
          </a:r>
          <a:r>
            <a:rPr kumimoji="1" lang="ja-JP" altLang="en-US" sz="1300">
              <a:latin typeface="ＭＳ Ｐゴシック" panose="020B0600070205080204" pitchFamily="50" charset="-128"/>
              <a:ea typeface="ＭＳ Ｐゴシック" panose="020B0600070205080204" pitchFamily="50" charset="-128"/>
            </a:rPr>
            <a:t>円と上回っているが、新庁舎建設事業等の大規模事業の公債費の償還が高い水準で推移していることが要因となっている。今後、、物価高に伴う物品等委託料の増加、人事院勧告による職員人件費の増額、人口減少に伴う町税の減額が見込まれる中、社会変容等を見据え、持続可能な地域づくりの観点から、物件費・補助費等の経常的経費の見直し等を図る。また、引き続き歳出額の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取り崩しとなった。</a:t>
          </a:r>
        </a:p>
        <a:p>
          <a:r>
            <a:rPr kumimoji="1" lang="ja-JP" altLang="en-US" sz="1400">
              <a:latin typeface="ＭＳ ゴシック" pitchFamily="49" charset="-128"/>
              <a:ea typeface="ＭＳ ゴシック" pitchFamily="49" charset="-128"/>
            </a:rPr>
            <a:t>引き続き、事務事業の見直しなどで財政調整基金等の残高に配意するとともに、計画的な財政運営に努めていく。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水道特別会計、令和元年度から下水道特別会計が事業会計に移行したが、全ての会計において赤字決算がないことから、連結実質赤字比率は算定されていない。特に一般会計が非常に厳しい財政状況下にあることを踏まえ、一般会計からの経費負担区分の適正な運用に努め、事業収入の増加、経営の合理化、徹底した経費の節減を積極的に取り組み、独立採算を基本に負担金、使用料等のあり方も含め、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K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6278461</v>
      </c>
      <c r="BO4" s="358"/>
      <c r="BP4" s="358"/>
      <c r="BQ4" s="358"/>
      <c r="BR4" s="358"/>
      <c r="BS4" s="358"/>
      <c r="BT4" s="358"/>
      <c r="BU4" s="359"/>
      <c r="BV4" s="357">
        <v>6067594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4.5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6107994</v>
      </c>
      <c r="BO5" s="395"/>
      <c r="BP5" s="395"/>
      <c r="BQ5" s="395"/>
      <c r="BR5" s="395"/>
      <c r="BS5" s="395"/>
      <c r="BT5" s="395"/>
      <c r="BU5" s="396"/>
      <c r="BV5" s="394">
        <v>5825240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86.7</v>
      </c>
      <c r="CU5" s="392"/>
      <c r="CV5" s="392"/>
      <c r="CW5" s="392"/>
      <c r="CX5" s="392"/>
      <c r="CY5" s="392"/>
      <c r="CZ5" s="392"/>
      <c r="DA5" s="393"/>
      <c r="DB5" s="391">
        <v>85.7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170467</v>
      </c>
      <c r="BO6" s="395"/>
      <c r="BP6" s="395"/>
      <c r="BQ6" s="395"/>
      <c r="BR6" s="395"/>
      <c r="BS6" s="395"/>
      <c r="BT6" s="395"/>
      <c r="BU6" s="396"/>
      <c r="BV6" s="394">
        <v>242354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86.8</v>
      </c>
      <c r="CU6" s="432"/>
      <c r="CV6" s="432"/>
      <c r="CW6" s="432"/>
      <c r="CX6" s="432"/>
      <c r="CY6" s="432"/>
      <c r="CZ6" s="432"/>
      <c r="DA6" s="433"/>
      <c r="DB6" s="431">
        <v>86.1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21085</v>
      </c>
      <c r="BO7" s="395"/>
      <c r="BP7" s="395"/>
      <c r="BQ7" s="395"/>
      <c r="BR7" s="395"/>
      <c r="BS7" s="395"/>
      <c r="BT7" s="395"/>
      <c r="BU7" s="396"/>
      <c r="BV7" s="394">
        <v>71601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3819902</v>
      </c>
      <c r="CU7" s="395"/>
      <c r="CV7" s="395"/>
      <c r="CW7" s="395"/>
      <c r="CX7" s="395"/>
      <c r="CY7" s="395"/>
      <c r="CZ7" s="395"/>
      <c r="DA7" s="396"/>
      <c r="DB7" s="394">
        <v>3763885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149382</v>
      </c>
      <c r="BO8" s="395"/>
      <c r="BP8" s="395"/>
      <c r="BQ8" s="395"/>
      <c r="BR8" s="395"/>
      <c r="BS8" s="395"/>
      <c r="BT8" s="395"/>
      <c r="BU8" s="396"/>
      <c r="BV8" s="394">
        <v>170753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0.22</v>
      </c>
      <c r="CU8" s="435"/>
      <c r="CV8" s="435"/>
      <c r="CW8" s="435"/>
      <c r="CX8" s="435"/>
      <c r="CY8" s="435"/>
      <c r="CZ8" s="435"/>
      <c r="DA8" s="436"/>
      <c r="DB8" s="434">
        <v>0.22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5600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-21371</v>
      </c>
      <c r="BO9" s="395"/>
      <c r="BP9" s="395"/>
      <c r="BQ9" s="395"/>
      <c r="BR9" s="395"/>
      <c r="BS9" s="395"/>
      <c r="BT9" s="395"/>
      <c r="BU9" s="396"/>
      <c r="BV9" s="394">
        <v>26599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13.7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6166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4234</v>
      </c>
      <c r="BO10" s="395"/>
      <c r="BP10" s="395"/>
      <c r="BQ10" s="395"/>
      <c r="BR10" s="395"/>
      <c r="BS10" s="395"/>
      <c r="BT10" s="395"/>
      <c r="BU10" s="396"/>
      <c r="BV10" s="394">
        <v>4170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5514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374587</v>
      </c>
      <c r="BO12" s="395"/>
      <c r="BP12" s="395"/>
      <c r="BQ12" s="395"/>
      <c r="BR12" s="395"/>
      <c r="BS12" s="395"/>
      <c r="BT12" s="395"/>
      <c r="BU12" s="396"/>
      <c r="BV12" s="394">
        <v>307716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5451</v>
      </c>
      <c r="S13" s="479"/>
      <c r="T13" s="479"/>
      <c r="U13" s="479"/>
      <c r="V13" s="480"/>
      <c r="W13" s="410" t="s">
        <v>131</v>
      </c>
      <c r="X13" s="411"/>
      <c r="Y13" s="411"/>
      <c r="Z13" s="411"/>
      <c r="AA13" s="411"/>
      <c r="AB13" s="401"/>
      <c r="AC13" s="445">
        <v>377</v>
      </c>
      <c r="AD13" s="446"/>
      <c r="AE13" s="446"/>
      <c r="AF13" s="446"/>
      <c r="AG13" s="488"/>
      <c r="AH13" s="445">
        <v>341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-391724</v>
      </c>
      <c r="BO13" s="395"/>
      <c r="BP13" s="395"/>
      <c r="BQ13" s="395"/>
      <c r="BR13" s="395"/>
      <c r="BS13" s="395"/>
      <c r="BT13" s="395"/>
      <c r="BU13" s="396"/>
      <c r="BV13" s="394">
        <v>-276947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5605</v>
      </c>
      <c r="S14" s="479"/>
      <c r="T14" s="479"/>
      <c r="U14" s="479"/>
      <c r="V14" s="480"/>
      <c r="W14" s="384"/>
      <c r="X14" s="385"/>
      <c r="Y14" s="385"/>
      <c r="Z14" s="385"/>
      <c r="AA14" s="385"/>
      <c r="AB14" s="374"/>
      <c r="AC14" s="481">
        <v>13.2</v>
      </c>
      <c r="AD14" s="482"/>
      <c r="AE14" s="482"/>
      <c r="AF14" s="482"/>
      <c r="AG14" s="483"/>
      <c r="AH14" s="481">
        <v>11.2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29.3</v>
      </c>
      <c r="CU14" s="493"/>
      <c r="CV14" s="493"/>
      <c r="CW14" s="493"/>
      <c r="CX14" s="493"/>
      <c r="CY14" s="493"/>
      <c r="CZ14" s="493"/>
      <c r="DA14" s="494"/>
      <c r="DB14" s="492">
        <v>44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5543</v>
      </c>
      <c r="S15" s="479"/>
      <c r="T15" s="479"/>
      <c r="U15" s="479"/>
      <c r="V15" s="480"/>
      <c r="W15" s="410" t="s">
        <v>137</v>
      </c>
      <c r="X15" s="411"/>
      <c r="Y15" s="411"/>
      <c r="Z15" s="411"/>
      <c r="AA15" s="411"/>
      <c r="AB15" s="401"/>
      <c r="AC15" s="445">
        <v>825</v>
      </c>
      <c r="AD15" s="446"/>
      <c r="AE15" s="446"/>
      <c r="AF15" s="446"/>
      <c r="AG15" s="488"/>
      <c r="AH15" s="445">
        <v>881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793720</v>
      </c>
      <c r="BO15" s="358"/>
      <c r="BP15" s="358"/>
      <c r="BQ15" s="358"/>
      <c r="BR15" s="358"/>
      <c r="BS15" s="358"/>
      <c r="BT15" s="358"/>
      <c r="BU15" s="359"/>
      <c r="BV15" s="357">
        <v>818193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v>
      </c>
      <c r="AD16" s="482"/>
      <c r="AE16" s="482"/>
      <c r="AF16" s="482"/>
      <c r="AG16" s="483"/>
      <c r="AH16" s="481">
        <v>28.9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3618893</v>
      </c>
      <c r="BO16" s="395"/>
      <c r="BP16" s="395"/>
      <c r="BQ16" s="395"/>
      <c r="BR16" s="395"/>
      <c r="BS16" s="395"/>
      <c r="BT16" s="395"/>
      <c r="BU16" s="396"/>
      <c r="BV16" s="394">
        <v>3548715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1645</v>
      </c>
      <c r="AD17" s="446"/>
      <c r="AE17" s="446"/>
      <c r="AF17" s="446"/>
      <c r="AG17" s="488"/>
      <c r="AH17" s="445">
        <v>1829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983624</v>
      </c>
      <c r="BO17" s="395"/>
      <c r="BP17" s="395"/>
      <c r="BQ17" s="395"/>
      <c r="BR17" s="395"/>
      <c r="BS17" s="395"/>
      <c r="BT17" s="395"/>
      <c r="BU17" s="396"/>
      <c r="BV17" s="394">
        <v>1017485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183.86</v>
      </c>
      <c r="M18" s="518"/>
      <c r="N18" s="518"/>
      <c r="O18" s="518"/>
      <c r="P18" s="518"/>
      <c r="Q18" s="518"/>
      <c r="R18" s="519"/>
      <c r="S18" s="519"/>
      <c r="T18" s="519"/>
      <c r="U18" s="519"/>
      <c r="V18" s="520"/>
      <c r="W18" s="412"/>
      <c r="X18" s="413"/>
      <c r="Y18" s="413"/>
      <c r="Z18" s="413"/>
      <c r="AA18" s="413"/>
      <c r="AB18" s="404"/>
      <c r="AC18" s="521">
        <v>57.8</v>
      </c>
      <c r="AD18" s="522"/>
      <c r="AE18" s="522"/>
      <c r="AF18" s="522"/>
      <c r="AG18" s="523"/>
      <c r="AH18" s="521">
        <v>59.9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3335749</v>
      </c>
      <c r="BO18" s="395"/>
      <c r="BP18" s="395"/>
      <c r="BQ18" s="395"/>
      <c r="BR18" s="395"/>
      <c r="BS18" s="395"/>
      <c r="BT18" s="395"/>
      <c r="BU18" s="396"/>
      <c r="BV18" s="394">
        <v>3234783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4826809</v>
      </c>
      <c r="BO19" s="395"/>
      <c r="BP19" s="395"/>
      <c r="BQ19" s="395"/>
      <c r="BR19" s="395"/>
      <c r="BS19" s="395"/>
      <c r="BT19" s="395"/>
      <c r="BU19" s="396"/>
      <c r="BV19" s="394">
        <v>4531227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2318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5455734</v>
      </c>
      <c r="BO22" s="358"/>
      <c r="BP22" s="358"/>
      <c r="BQ22" s="358"/>
      <c r="BR22" s="358"/>
      <c r="BS22" s="358"/>
      <c r="BT22" s="358"/>
      <c r="BU22" s="359"/>
      <c r="BV22" s="357">
        <v>5835138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4159086</v>
      </c>
      <c r="BO23" s="395"/>
      <c r="BP23" s="395"/>
      <c r="BQ23" s="395"/>
      <c r="BR23" s="395"/>
      <c r="BS23" s="395"/>
      <c r="BT23" s="395"/>
      <c r="BU23" s="396"/>
      <c r="BV23" s="394">
        <v>4407818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7660</v>
      </c>
      <c r="R24" s="446"/>
      <c r="S24" s="446"/>
      <c r="T24" s="446"/>
      <c r="U24" s="446"/>
      <c r="V24" s="488"/>
      <c r="W24" s="540"/>
      <c r="X24" s="541"/>
      <c r="Y24" s="542"/>
      <c r="Z24" s="444" t="s">
        <v>162</v>
      </c>
      <c r="AA24" s="424"/>
      <c r="AB24" s="424"/>
      <c r="AC24" s="424"/>
      <c r="AD24" s="424"/>
      <c r="AE24" s="424"/>
      <c r="AF24" s="424"/>
      <c r="AG24" s="425"/>
      <c r="AH24" s="445">
        <v>84</v>
      </c>
      <c r="AI24" s="446"/>
      <c r="AJ24" s="446"/>
      <c r="AK24" s="446"/>
      <c r="AL24" s="488"/>
      <c r="AM24" s="445">
        <v>267456</v>
      </c>
      <c r="AN24" s="446"/>
      <c r="AO24" s="446"/>
      <c r="AP24" s="446"/>
      <c r="AQ24" s="446"/>
      <c r="AR24" s="488"/>
      <c r="AS24" s="445">
        <v>3184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3885778</v>
      </c>
      <c r="BO24" s="395"/>
      <c r="BP24" s="395"/>
      <c r="BQ24" s="395"/>
      <c r="BR24" s="395"/>
      <c r="BS24" s="395"/>
      <c r="BT24" s="395"/>
      <c r="BU24" s="396"/>
      <c r="BV24" s="394">
        <v>4083486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54622</v>
      </c>
      <c r="BO25" s="358"/>
      <c r="BP25" s="358"/>
      <c r="BQ25" s="358"/>
      <c r="BR25" s="358"/>
      <c r="BS25" s="358"/>
      <c r="BT25" s="358"/>
      <c r="BU25" s="359"/>
      <c r="BV25" s="357">
        <v>302130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5410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2610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36338</v>
      </c>
      <c r="BO27" s="514"/>
      <c r="BP27" s="514"/>
      <c r="BQ27" s="514"/>
      <c r="BR27" s="514"/>
      <c r="BS27" s="514"/>
      <c r="BT27" s="514"/>
      <c r="BU27" s="515"/>
      <c r="BV27" s="513">
        <v>36238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1960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1245330</v>
      </c>
      <c r="BO28" s="358"/>
      <c r="BP28" s="358"/>
      <c r="BQ28" s="358"/>
      <c r="BR28" s="358"/>
      <c r="BS28" s="358"/>
      <c r="BT28" s="358"/>
      <c r="BU28" s="359"/>
      <c r="BV28" s="357">
        <v>1533683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1750</v>
      </c>
      <c r="R29" s="446"/>
      <c r="S29" s="446"/>
      <c r="T29" s="446"/>
      <c r="U29" s="446"/>
      <c r="V29" s="488"/>
      <c r="W29" s="543"/>
      <c r="X29" s="544"/>
      <c r="Y29" s="545"/>
      <c r="Z29" s="444" t="s">
        <v>177</v>
      </c>
      <c r="AA29" s="424"/>
      <c r="AB29" s="424"/>
      <c r="AC29" s="424"/>
      <c r="AD29" s="424"/>
      <c r="AE29" s="424"/>
      <c r="AF29" s="424"/>
      <c r="AG29" s="425"/>
      <c r="AH29" s="445">
        <v>84</v>
      </c>
      <c r="AI29" s="446"/>
      <c r="AJ29" s="446"/>
      <c r="AK29" s="446"/>
      <c r="AL29" s="488"/>
      <c r="AM29" s="445">
        <v>267456</v>
      </c>
      <c r="AN29" s="446"/>
      <c r="AO29" s="446"/>
      <c r="AP29" s="446"/>
      <c r="AQ29" s="446"/>
      <c r="AR29" s="488"/>
      <c r="AS29" s="445">
        <v>3184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426575</v>
      </c>
      <c r="BO29" s="395"/>
      <c r="BP29" s="395"/>
      <c r="BQ29" s="395"/>
      <c r="BR29" s="395"/>
      <c r="BS29" s="395"/>
      <c r="BT29" s="395"/>
      <c r="BU29" s="396"/>
      <c r="BV29" s="394">
        <v>414079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1065784</v>
      </c>
      <c r="BO30" s="514"/>
      <c r="BP30" s="514"/>
      <c r="BQ30" s="514"/>
      <c r="BR30" s="514"/>
      <c r="BS30" s="514"/>
      <c r="BT30" s="514"/>
      <c r="BU30" s="515"/>
      <c r="BV30" s="513">
        <v>985265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長和町国民健康保険特別会計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長和町上水道事業会計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長和町観光施設事業特別会計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上田地域広域連合一般会計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長和町振興公社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長和町同和地区住宅新築資金等貸付特別会計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長和町国民健康保険歯科診療所特別会計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長和町特定環境保全公共下水道事業特別会計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上田地域広域連合ふるさと基金特別会計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長和町土地開発公社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長和町後期高齢者医療特別会計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長和町簡易排水施設特別会計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上田地域広域連合介護保険特別会計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長門牧場</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長和町介護保険特別会計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上田地域広域連合消防特別会計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依田窪医療福祉事務組合依田窪病院事業特別会計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依田窪医療福祉事務組合依田窪老人保健施設特別会計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依田窪医療福祉事務組合依田窪病院病院訪問看護ステーション特別会計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上田市長和町中学校組合一般会計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長野県市町村自治振興組合一般会計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長野県後期高齢者医療広域連合一般会計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hksKDfhBerU5o7nrnprREEazFwz+Mm6amKPUNhgUPum4i/0ey2Y3UDDNsypJJqTzcC20B+PGKW3kUCwlCCshg==" saltValue="YnCSTmCuM+Ne969SRcRV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5.99</v>
      </c>
      <c r="G34" s="33">
        <v>6.52</v>
      </c>
      <c r="H34" s="33">
        <v>7.74</v>
      </c>
      <c r="I34" s="33">
        <v>8.6999999999999993</v>
      </c>
      <c r="J34" s="34">
        <v>9.44</v>
      </c>
      <c r="K34" s="22"/>
      <c r="L34" s="22"/>
      <c r="M34" s="22"/>
      <c r="N34" s="22"/>
      <c r="O34" s="22"/>
      <c r="P34" s="22"/>
    </row>
    <row r="35" spans="1:16" ht="39" customHeight="1" x14ac:dyDescent="0.15">
      <c r="A35" s="22"/>
      <c r="B35" s="35"/>
      <c r="C35" s="1132" t="s">
        <v>539</v>
      </c>
      <c r="D35" s="1132"/>
      <c r="E35" s="1133"/>
      <c r="F35" s="36">
        <v>5.13</v>
      </c>
      <c r="G35" s="37">
        <v>6.96</v>
      </c>
      <c r="H35" s="37">
        <v>3.62</v>
      </c>
      <c r="I35" s="37">
        <v>4.3499999999999996</v>
      </c>
      <c r="J35" s="38">
        <v>3.72</v>
      </c>
      <c r="K35" s="22"/>
      <c r="L35" s="22"/>
      <c r="M35" s="22"/>
      <c r="N35" s="22"/>
      <c r="O35" s="22"/>
      <c r="P35" s="22"/>
    </row>
    <row r="36" spans="1:16" ht="39" customHeight="1" x14ac:dyDescent="0.15">
      <c r="A36" s="22"/>
      <c r="B36" s="35"/>
      <c r="C36" s="1132" t="s">
        <v>540</v>
      </c>
      <c r="D36" s="1132"/>
      <c r="E36" s="1133"/>
      <c r="F36" s="36">
        <v>2.48</v>
      </c>
      <c r="G36" s="37">
        <v>2.6</v>
      </c>
      <c r="H36" s="37">
        <v>2.56</v>
      </c>
      <c r="I36" s="37">
        <v>2.02</v>
      </c>
      <c r="J36" s="38">
        <v>2.39</v>
      </c>
      <c r="K36" s="22"/>
      <c r="L36" s="22"/>
      <c r="M36" s="22"/>
      <c r="N36" s="22"/>
      <c r="O36" s="22"/>
      <c r="P36" s="22"/>
    </row>
    <row r="37" spans="1:16" ht="39" customHeight="1" x14ac:dyDescent="0.15">
      <c r="A37" s="22"/>
      <c r="B37" s="35"/>
      <c r="C37" s="1132" t="s">
        <v>541</v>
      </c>
      <c r="D37" s="1132"/>
      <c r="E37" s="1133"/>
      <c r="F37" s="36">
        <v>0.53</v>
      </c>
      <c r="G37" s="37">
        <v>0.84</v>
      </c>
      <c r="H37" s="37">
        <v>1.51</v>
      </c>
      <c r="I37" s="37">
        <v>1.86</v>
      </c>
      <c r="J37" s="38">
        <v>1.54</v>
      </c>
      <c r="K37" s="22"/>
      <c r="L37" s="22"/>
      <c r="M37" s="22"/>
      <c r="N37" s="22"/>
      <c r="O37" s="22"/>
      <c r="P37" s="22"/>
    </row>
    <row r="38" spans="1:16" ht="39" customHeight="1" x14ac:dyDescent="0.15">
      <c r="A38" s="22"/>
      <c r="B38" s="35"/>
      <c r="C38" s="1132" t="s">
        <v>542</v>
      </c>
      <c r="D38" s="1132"/>
      <c r="E38" s="1133"/>
      <c r="F38" s="36">
        <v>0.4</v>
      </c>
      <c r="G38" s="37">
        <v>0.42</v>
      </c>
      <c r="H38" s="37">
        <v>0.47</v>
      </c>
      <c r="I38" s="37">
        <v>0.52</v>
      </c>
      <c r="J38" s="38">
        <v>0.55000000000000004</v>
      </c>
      <c r="K38" s="22"/>
      <c r="L38" s="22"/>
      <c r="M38" s="22"/>
      <c r="N38" s="22"/>
      <c r="O38" s="22"/>
      <c r="P38" s="22"/>
    </row>
    <row r="39" spans="1:16" ht="39" customHeight="1" x14ac:dyDescent="0.15">
      <c r="A39" s="22"/>
      <c r="B39" s="35"/>
      <c r="C39" s="1132" t="s">
        <v>543</v>
      </c>
      <c r="D39" s="1132"/>
      <c r="E39" s="1133"/>
      <c r="F39" s="36">
        <v>0.49</v>
      </c>
      <c r="G39" s="37">
        <v>0.38</v>
      </c>
      <c r="H39" s="37">
        <v>0.35</v>
      </c>
      <c r="I39" s="37">
        <v>0.51</v>
      </c>
      <c r="J39" s="38">
        <v>0.28999999999999998</v>
      </c>
      <c r="K39" s="22"/>
      <c r="L39" s="22"/>
      <c r="M39" s="22"/>
      <c r="N39" s="22"/>
      <c r="O39" s="22"/>
      <c r="P39" s="22"/>
    </row>
    <row r="40" spans="1:16" ht="39" customHeight="1" x14ac:dyDescent="0.15">
      <c r="A40" s="22"/>
      <c r="B40" s="35"/>
      <c r="C40" s="1132" t="s">
        <v>544</v>
      </c>
      <c r="D40" s="1132"/>
      <c r="E40" s="1133"/>
      <c r="F40" s="36">
        <v>0.72</v>
      </c>
      <c r="G40" s="37">
        <v>0.35</v>
      </c>
      <c r="H40" s="37">
        <v>0.32</v>
      </c>
      <c r="I40" s="37">
        <v>0.21</v>
      </c>
      <c r="J40" s="38">
        <v>0.19</v>
      </c>
      <c r="K40" s="22"/>
      <c r="L40" s="22"/>
      <c r="M40" s="22"/>
      <c r="N40" s="22"/>
      <c r="O40" s="22"/>
      <c r="P40" s="22"/>
    </row>
    <row r="41" spans="1:16" ht="39" customHeight="1" x14ac:dyDescent="0.15">
      <c r="A41" s="22"/>
      <c r="B41" s="35"/>
      <c r="C41" s="1132" t="s">
        <v>545</v>
      </c>
      <c r="D41" s="1132"/>
      <c r="E41" s="1133"/>
      <c r="F41" s="36">
        <v>0.15</v>
      </c>
      <c r="G41" s="37">
        <v>0.15</v>
      </c>
      <c r="H41" s="37">
        <v>0.17</v>
      </c>
      <c r="I41" s="37">
        <v>0.18</v>
      </c>
      <c r="J41" s="38">
        <v>0.18</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v>
      </c>
      <c r="G43" s="42">
        <v>0.01</v>
      </c>
      <c r="H43" s="42">
        <v>0.01</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99mlLn7L+kIc7PBC/GajjbQOF0GbPAEGt1Aqwqhm6mIDG0z18zADfESHqYL38XwoHT5oiiPxyosxy2CoNIywQ==" saltValue="9RKESfSYVbkjEe//HSEO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11" zoomScale="50" zoomScaleNormal="50" zoomScaleSheetLayoutView="55" workbookViewId="0">
      <selection activeCell="P63" sqref="P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744</v>
      </c>
      <c r="L45" s="58">
        <v>764</v>
      </c>
      <c r="M45" s="58">
        <v>693</v>
      </c>
      <c r="N45" s="58">
        <v>657</v>
      </c>
      <c r="O45" s="59">
        <v>704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289</v>
      </c>
      <c r="L48" s="62">
        <v>285</v>
      </c>
      <c r="M48" s="62">
        <v>285</v>
      </c>
      <c r="N48" s="62">
        <v>285</v>
      </c>
      <c r="O48" s="63">
        <v>229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129</v>
      </c>
      <c r="L49" s="62">
        <v>133</v>
      </c>
      <c r="M49" s="62">
        <v>148</v>
      </c>
      <c r="N49" s="62">
        <v>176</v>
      </c>
      <c r="O49" s="63">
        <v>209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491</v>
      </c>
      <c r="L50" s="62" t="s">
        <v>491</v>
      </c>
      <c r="M50" s="62" t="s">
        <v>491</v>
      </c>
      <c r="N50" s="62" t="s">
        <v>491</v>
      </c>
      <c r="O50" s="63" t="s">
        <v>491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830</v>
      </c>
      <c r="L52" s="62">
        <v>857</v>
      </c>
      <c r="M52" s="62">
        <v>861</v>
      </c>
      <c r="N52" s="62">
        <v>820</v>
      </c>
      <c r="O52" s="63">
        <v>800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332</v>
      </c>
      <c r="L53" s="67">
        <v>325</v>
      </c>
      <c r="M53" s="67">
        <v>265</v>
      </c>
      <c r="N53" s="67">
        <v>298</v>
      </c>
      <c r="O53" s="68">
        <v>342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579</v>
      </c>
      <c r="L58" s="82" t="s">
        <v>579</v>
      </c>
      <c r="M58" s="82" t="s">
        <v>579</v>
      </c>
      <c r="N58" s="82" t="s">
        <v>579</v>
      </c>
      <c r="O58" s="83" t="s">
        <v>579</v>
      </c>
    </row>
    <row r="59" spans="1:21" ht="31.5" customHeight="1" x14ac:dyDescent="0.15">
      <c r="B59" s="1156"/>
      <c r="C59" s="1157"/>
      <c r="D59" s="1163" t="s">
        <v>26</v>
      </c>
      <c r="E59" s="1164"/>
      <c r="F59" s="1164"/>
      <c r="G59" s="1164"/>
      <c r="H59" s="1164"/>
      <c r="I59" s="1164"/>
      <c r="J59" s="1165"/>
      <c r="K59" s="84" t="s">
        <v>579</v>
      </c>
      <c r="L59" s="85" t="s">
        <v>579</v>
      </c>
      <c r="M59" s="85" t="s">
        <v>579</v>
      </c>
      <c r="N59" s="85" t="s">
        <v>579</v>
      </c>
      <c r="O59" s="86" t="s">
        <v>579</v>
      </c>
    </row>
    <row r="60" spans="1:21" ht="31.5" customHeight="1" thickBot="1" x14ac:dyDescent="0.2">
      <c r="B60" s="1158"/>
      <c r="C60" s="1159"/>
      <c r="D60" s="1166" t="s">
        <v>27</v>
      </c>
      <c r="E60" s="1167"/>
      <c r="F60" s="1167"/>
      <c r="G60" s="1167"/>
      <c r="H60" s="1167"/>
      <c r="I60" s="1167"/>
      <c r="J60" s="1168"/>
      <c r="K60" s="87" t="s">
        <v>579</v>
      </c>
      <c r="L60" s="88" t="s">
        <v>579</v>
      </c>
      <c r="M60" s="88" t="s">
        <v>579</v>
      </c>
      <c r="N60" s="88" t="s">
        <v>579</v>
      </c>
      <c r="O60" s="89" t="s">
        <v>579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xywnPdREGtb12hOv9VkZDrSN+TK5bfBgOjzVK6gxnIwHAxJSGyT7QNTZ1sJIS0yIPQzjVhwXTOFgwD4hi+QJA==" saltValue="217JcdbZViMTLsH1q8OG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election activeCell="M50" sqref="M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6577</v>
      </c>
      <c r="J41" s="331">
        <v>6351</v>
      </c>
      <c r="K41" s="331">
        <v>6197</v>
      </c>
      <c r="L41" s="331">
        <v>5835</v>
      </c>
      <c r="M41" s="332">
        <v>5456</v>
      </c>
    </row>
    <row r="42" spans="2:13" ht="27.75" customHeight="1" x14ac:dyDescent="0.15">
      <c r="B42" s="1171"/>
      <c r="C42" s="1172"/>
      <c r="D42" s="104"/>
      <c r="E42" s="1177" t="s">
        <v>32</v>
      </c>
      <c r="F42" s="1177"/>
      <c r="G42" s="1177"/>
      <c r="H42" s="1178"/>
      <c r="I42" s="333">
        <v>819</v>
      </c>
      <c r="J42" s="334">
        <v>708</v>
      </c>
      <c r="K42" s="334">
        <v>492</v>
      </c>
      <c r="L42" s="334">
        <v>302</v>
      </c>
      <c r="M42" s="335">
        <v>52</v>
      </c>
    </row>
    <row r="43" spans="2:13" ht="27.75" customHeight="1" x14ac:dyDescent="0.15">
      <c r="B43" s="1171"/>
      <c r="C43" s="1172"/>
      <c r="D43" s="104"/>
      <c r="E43" s="1177" t="s">
        <v>33</v>
      </c>
      <c r="F43" s="1177"/>
      <c r="G43" s="1177"/>
      <c r="H43" s="1178"/>
      <c r="I43" s="333">
        <v>2581</v>
      </c>
      <c r="J43" s="334">
        <v>2422</v>
      </c>
      <c r="K43" s="334">
        <v>2247</v>
      </c>
      <c r="L43" s="334">
        <v>2017</v>
      </c>
      <c r="M43" s="335">
        <v>1713</v>
      </c>
    </row>
    <row r="44" spans="2:13" ht="27.75" customHeight="1" x14ac:dyDescent="0.15">
      <c r="B44" s="1171"/>
      <c r="C44" s="1172"/>
      <c r="D44" s="104"/>
      <c r="E44" s="1177" t="s">
        <v>34</v>
      </c>
      <c r="F44" s="1177"/>
      <c r="G44" s="1177"/>
      <c r="H44" s="1178"/>
      <c r="I44" s="333">
        <v>1019</v>
      </c>
      <c r="J44" s="334">
        <v>967</v>
      </c>
      <c r="K44" s="334">
        <v>1091</v>
      </c>
      <c r="L44" s="334">
        <v>1044</v>
      </c>
      <c r="M44" s="335">
        <v>890</v>
      </c>
    </row>
    <row r="45" spans="2:13" ht="27.75" customHeight="1" x14ac:dyDescent="0.15">
      <c r="B45" s="1171"/>
      <c r="C45" s="1172"/>
      <c r="D45" s="104"/>
      <c r="E45" s="1177" t="s">
        <v>35</v>
      </c>
      <c r="F45" s="1177"/>
      <c r="G45" s="1177"/>
      <c r="H45" s="1178"/>
      <c r="I45" s="333">
        <v>1335</v>
      </c>
      <c r="J45" s="334">
        <v>1286</v>
      </c>
      <c r="K45" s="334">
        <v>1333</v>
      </c>
      <c r="L45" s="334">
        <v>1296</v>
      </c>
      <c r="M45" s="335">
        <v>1236</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2688</v>
      </c>
      <c r="J50" s="334">
        <v>2861</v>
      </c>
      <c r="K50" s="334">
        <v>2967</v>
      </c>
      <c r="L50" s="334">
        <v>3009</v>
      </c>
      <c r="M50" s="335">
        <v>2637</v>
      </c>
    </row>
    <row r="51" spans="2:13" ht="27.75" customHeight="1" x14ac:dyDescent="0.15">
      <c r="B51" s="1171"/>
      <c r="C51" s="1172"/>
      <c r="D51" s="104"/>
      <c r="E51" s="1177" t="s">
        <v>42</v>
      </c>
      <c r="F51" s="1177"/>
      <c r="G51" s="1177"/>
      <c r="H51" s="1178"/>
      <c r="I51" s="333">
        <v>178</v>
      </c>
      <c r="J51" s="334">
        <v>119</v>
      </c>
      <c r="K51" s="334">
        <v>98</v>
      </c>
      <c r="L51" s="334">
        <v>70</v>
      </c>
      <c r="M51" s="335">
        <v>39</v>
      </c>
    </row>
    <row r="52" spans="2:13" ht="27.75" customHeight="1" x14ac:dyDescent="0.15">
      <c r="B52" s="1173"/>
      <c r="C52" s="1174"/>
      <c r="D52" s="104"/>
      <c r="E52" s="1177" t="s">
        <v>43</v>
      </c>
      <c r="F52" s="1177"/>
      <c r="G52" s="1177"/>
      <c r="H52" s="1178"/>
      <c r="I52" s="333">
        <v>7300</v>
      </c>
      <c r="J52" s="334">
        <v>6998</v>
      </c>
      <c r="K52" s="334">
        <v>6568</v>
      </c>
      <c r="L52" s="334">
        <v>6103</v>
      </c>
      <c r="M52" s="335">
        <v>5773</v>
      </c>
    </row>
    <row r="53" spans="2:13" ht="27.75" customHeight="1" thickBot="1" x14ac:dyDescent="0.2">
      <c r="B53" s="1184" t="s">
        <v>19</v>
      </c>
      <c r="C53" s="1185"/>
      <c r="D53" s="108"/>
      <c r="E53" s="1186" t="s">
        <v>44</v>
      </c>
      <c r="F53" s="1186"/>
      <c r="G53" s="1186"/>
      <c r="H53" s="1187"/>
      <c r="I53" s="336">
        <v>2166</v>
      </c>
      <c r="J53" s="337">
        <v>1755</v>
      </c>
      <c r="K53" s="337">
        <v>1729</v>
      </c>
      <c r="L53" s="337">
        <v>1312</v>
      </c>
      <c r="M53" s="338">
        <v>897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I3JKOPx7eqxIBV0WpWTjaTafMwoEUV2f9kdF7MiNRKW2Mm0aWSas+uopMpKz7HvqTajpWwAegfAcSfGDkiMRg==" saltValue="LrgDmfNlHJVkiRLuAXA0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J52" sqref="J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1767</v>
      </c>
      <c r="G55" s="339">
        <v>1534</v>
      </c>
      <c r="H55" s="340">
        <v>1245</v>
      </c>
    </row>
    <row r="56" spans="2:8" ht="52.5" customHeight="1" x14ac:dyDescent="0.15">
      <c r="B56" s="120"/>
      <c r="C56" s="1198" t="s">
        <v>47</v>
      </c>
      <c r="D56" s="1198"/>
      <c r="E56" s="1199"/>
      <c r="F56" s="341">
        <v>392</v>
      </c>
      <c r="G56" s="341">
        <v>414</v>
      </c>
      <c r="H56" s="342">
        <v>427</v>
      </c>
    </row>
    <row r="57" spans="2:8" ht="53.25" customHeight="1" x14ac:dyDescent="0.15">
      <c r="B57" s="120"/>
      <c r="C57" s="1200" t="s">
        <v>48</v>
      </c>
      <c r="D57" s="1200"/>
      <c r="E57" s="1201"/>
      <c r="F57" s="343">
        <v>1087</v>
      </c>
      <c r="G57" s="343">
        <v>985</v>
      </c>
      <c r="H57" s="344">
        <v>1066</v>
      </c>
    </row>
    <row r="58" spans="2:8" ht="45.75" customHeight="1" x14ac:dyDescent="0.15">
      <c r="B58" s="121"/>
      <c r="C58" s="1188" t="s">
        <v>553</v>
      </c>
      <c r="D58" s="1189"/>
      <c r="E58" s="1190"/>
      <c r="F58" s="345">
        <v>566</v>
      </c>
      <c r="G58" s="345">
        <v>463</v>
      </c>
      <c r="H58" s="346">
        <v>359</v>
      </c>
    </row>
    <row r="59" spans="2:8" ht="45.75" customHeight="1" x14ac:dyDescent="0.15">
      <c r="B59" s="121"/>
      <c r="C59" s="1188" t="s">
        <v>554</v>
      </c>
      <c r="D59" s="1189"/>
      <c r="E59" s="1190"/>
      <c r="F59" s="345">
        <v>237</v>
      </c>
      <c r="G59" s="345">
        <v>232</v>
      </c>
      <c r="H59" s="346">
        <v>227</v>
      </c>
    </row>
    <row r="60" spans="2:8" ht="45.75" customHeight="1" x14ac:dyDescent="0.15">
      <c r="B60" s="121"/>
      <c r="C60" s="1188" t="s">
        <v>557</v>
      </c>
      <c r="D60" s="1189"/>
      <c r="E60" s="1190"/>
      <c r="F60" s="345">
        <v>192</v>
      </c>
      <c r="G60" s="345">
        <v>192</v>
      </c>
      <c r="H60" s="346">
        <v>179</v>
      </c>
    </row>
    <row r="61" spans="2:8" ht="45.75" customHeight="1" x14ac:dyDescent="0.15">
      <c r="B61" s="121"/>
      <c r="C61" s="1188" t="s">
        <v>555</v>
      </c>
      <c r="D61" s="1189"/>
      <c r="E61" s="1190"/>
      <c r="F61" s="345">
        <v>97</v>
      </c>
      <c r="G61" s="345">
        <v>97</v>
      </c>
      <c r="H61" s="346">
        <v>98</v>
      </c>
    </row>
    <row r="62" spans="2:8" ht="45.75" customHeight="1" thickBot="1" x14ac:dyDescent="0.2">
      <c r="B62" s="122"/>
      <c r="C62" s="1191" t="s">
        <v>556</v>
      </c>
      <c r="D62" s="1192"/>
      <c r="E62" s="1193"/>
      <c r="F62" s="347">
        <v>64</v>
      </c>
      <c r="G62" s="347">
        <v>73</v>
      </c>
      <c r="H62" s="348">
        <v>73</v>
      </c>
    </row>
    <row r="63" spans="2:8" ht="52.5" customHeight="1" thickBot="1" x14ac:dyDescent="0.2">
      <c r="B63" s="123"/>
      <c r="C63" s="1194" t="s">
        <v>49</v>
      </c>
      <c r="D63" s="1194"/>
      <c r="E63" s="1195"/>
      <c r="F63" s="349">
        <v>3246</v>
      </c>
      <c r="G63" s="349">
        <v>2933</v>
      </c>
      <c r="H63" s="350">
        <v>2738</v>
      </c>
    </row>
    <row r="64" spans="2:8" x14ac:dyDescent="0.15"/>
  </sheetData>
  <sheetProtection algorithmName="SHA-512" hashValue="c48bQM2ppL1T8DwNSt54h+ND0mLQPU9gv9tP7H1YomH1IREbisOynd2mnsmO/LdecYtRykzZkAM2XZ87lFdeeQ==" saltValue="Zo+tvG1Xtok739v0aoO5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123372</v>
      </c>
      <c r="E3" s="142"/>
      <c r="F3" s="143">
        <v>126525</v>
      </c>
      <c r="G3" s="144"/>
      <c r="H3" s="145"/>
    </row>
    <row r="4" spans="1:8" x14ac:dyDescent="0.15">
      <c r="A4" s="146"/>
      <c r="B4" s="147"/>
      <c r="C4" s="148"/>
      <c r="D4" s="149">
        <v>79822</v>
      </c>
      <c r="E4" s="150"/>
      <c r="F4" s="151">
        <v>67052</v>
      </c>
      <c r="G4" s="152"/>
      <c r="H4" s="153"/>
    </row>
    <row r="5" spans="1:8" x14ac:dyDescent="0.15">
      <c r="A5" s="134" t="s">
        <v>523</v>
      </c>
      <c r="B5" s="139"/>
      <c r="C5" s="140"/>
      <c r="D5" s="141">
        <v>109040</v>
      </c>
      <c r="E5" s="142"/>
      <c r="F5" s="143">
        <v>122054</v>
      </c>
      <c r="G5" s="144"/>
      <c r="H5" s="145"/>
    </row>
    <row r="6" spans="1:8" x14ac:dyDescent="0.15">
      <c r="A6" s="146"/>
      <c r="B6" s="147"/>
      <c r="C6" s="148"/>
      <c r="D6" s="149">
        <v>52310</v>
      </c>
      <c r="E6" s="150"/>
      <c r="F6" s="151">
        <v>68298</v>
      </c>
      <c r="G6" s="152"/>
      <c r="H6" s="153"/>
    </row>
    <row r="7" spans="1:8" x14ac:dyDescent="0.15">
      <c r="A7" s="134" t="s">
        <v>524</v>
      </c>
      <c r="B7" s="139"/>
      <c r="C7" s="140"/>
      <c r="D7" s="141">
        <v>145067</v>
      </c>
      <c r="E7" s="142"/>
      <c r="F7" s="143">
        <v>111644</v>
      </c>
      <c r="G7" s="144"/>
      <c r="H7" s="145"/>
    </row>
    <row r="8" spans="1:8" x14ac:dyDescent="0.15">
      <c r="A8" s="146"/>
      <c r="B8" s="147"/>
      <c r="C8" s="148"/>
      <c r="D8" s="149">
        <v>89166</v>
      </c>
      <c r="E8" s="150"/>
      <c r="F8" s="151">
        <v>66606</v>
      </c>
      <c r="G8" s="152"/>
      <c r="H8" s="153"/>
    </row>
    <row r="9" spans="1:8" x14ac:dyDescent="0.15">
      <c r="A9" s="134" t="s">
        <v>525</v>
      </c>
      <c r="B9" s="139"/>
      <c r="C9" s="140"/>
      <c r="D9" s="141">
        <v>63540</v>
      </c>
      <c r="E9" s="142"/>
      <c r="F9" s="143">
        <v>127917</v>
      </c>
      <c r="G9" s="144"/>
      <c r="H9" s="145"/>
    </row>
    <row r="10" spans="1:8" x14ac:dyDescent="0.15">
      <c r="A10" s="146"/>
      <c r="B10" s="147"/>
      <c r="C10" s="148"/>
      <c r="D10" s="149">
        <v>54723</v>
      </c>
      <c r="E10" s="150"/>
      <c r="F10" s="151">
        <v>69746</v>
      </c>
      <c r="G10" s="152"/>
      <c r="H10" s="153"/>
    </row>
    <row r="11" spans="1:8" x14ac:dyDescent="0.15">
      <c r="A11" s="134" t="s">
        <v>526</v>
      </c>
      <c r="B11" s="139"/>
      <c r="C11" s="140"/>
      <c r="D11" s="141">
        <v>82951</v>
      </c>
      <c r="E11" s="142"/>
      <c r="F11" s="143">
        <v>135931</v>
      </c>
      <c r="G11" s="144"/>
      <c r="H11" s="145"/>
    </row>
    <row r="12" spans="1:8" x14ac:dyDescent="0.15">
      <c r="A12" s="146"/>
      <c r="B12" s="147"/>
      <c r="C12" s="154"/>
      <c r="D12" s="149">
        <v>54920</v>
      </c>
      <c r="E12" s="150"/>
      <c r="F12" s="151">
        <v>75320</v>
      </c>
      <c r="G12" s="152"/>
      <c r="H12" s="153"/>
    </row>
    <row r="13" spans="1:8" x14ac:dyDescent="0.15">
      <c r="A13" s="134"/>
      <c r="B13" s="139"/>
      <c r="C13" s="140"/>
      <c r="D13" s="141">
        <v>104794</v>
      </c>
      <c r="E13" s="142"/>
      <c r="F13" s="143">
        <v>124814</v>
      </c>
      <c r="G13" s="155"/>
      <c r="H13" s="145"/>
    </row>
    <row r="14" spans="1:8" x14ac:dyDescent="0.15">
      <c r="A14" s="146"/>
      <c r="B14" s="147"/>
      <c r="C14" s="148"/>
      <c r="D14" s="149">
        <v>66188</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5.28</v>
      </c>
      <c r="C19" s="156">
        <f>ROUND(VALUE(SUBSTITUTE(実質収支比率等に係る経年分析!G$48,"▲","-")),2)</f>
        <v>7.12</v>
      </c>
      <c r="D19" s="156">
        <f>ROUND(VALUE(SUBSTITUTE(実質収支比率等に係る経年分析!H$48,"▲","-")),2)</f>
        <v>3.8</v>
      </c>
      <c r="E19" s="156">
        <f>ROUND(VALUE(SUBSTITUTE(実質収支比率等に係る経年分析!I$48,"▲","-")),2)</f>
        <v>4.54</v>
      </c>
      <c r="F19" s="156">
        <f>ROUND(VALUE(SUBSTITUTE(実質収支比率等に係る経年分析!J$48,"▲","-")),2)</f>
        <v>3.91</v>
      </c>
    </row>
    <row r="20" spans="1:11" x14ac:dyDescent="0.15">
      <c r="A20" s="156" t="s">
        <v>53</v>
      </c>
      <c r="B20" s="156">
        <f>ROUND(VALUE(SUBSTITUTE(実質収支比率等に係る経年分析!F$47,"▲","-")),2)</f>
        <v>43.18</v>
      </c>
      <c r="C20" s="156">
        <f>ROUND(VALUE(SUBSTITUTE(実質収支比率等に係る経年分析!G$47,"▲","-")),2)</f>
        <v>43.81</v>
      </c>
      <c r="D20" s="156">
        <f>ROUND(VALUE(SUBSTITUTE(実質収支比率等に係る経年分析!H$47,"▲","-")),2)</f>
        <v>46.58</v>
      </c>
      <c r="E20" s="156">
        <f>ROUND(VALUE(SUBSTITUTE(実質収支比率等に係る経年分析!I$47,"▲","-")),2)</f>
        <v>40.75</v>
      </c>
      <c r="F20" s="156">
        <f>ROUND(VALUE(SUBSTITUTE(実質収支比率等に係る経年分析!J$47,"▲","-")),2)</f>
        <v>32.6</v>
      </c>
    </row>
    <row r="21" spans="1:11" x14ac:dyDescent="0.15">
      <c r="A21" s="156" t="s">
        <v>54</v>
      </c>
      <c r="B21" s="156">
        <f>IF(ISNUMBER(VALUE(SUBSTITUTE(実質収支比率等に係る経年分析!F$49,"▲","-"))),ROUND(VALUE(SUBSTITUTE(実質収支比率等に係る経年分析!F$49,"▲","-")),2),NA())</f>
        <v>-11.3</v>
      </c>
      <c r="C21" s="156">
        <f>IF(ISNUMBER(VALUE(SUBSTITUTE(実質収支比率等に係る経年分析!G$49,"▲","-"))),ROUND(VALUE(SUBSTITUTE(実質収支比率等に係る経年分析!G$49,"▲","-")),2),NA())</f>
        <v>1.32</v>
      </c>
      <c r="D21" s="156">
        <f>IF(ISNUMBER(VALUE(SUBSTITUTE(実質収支比率等に係る経年分析!H$49,"▲","-"))),ROUND(VALUE(SUBSTITUTE(実質収支比率等に係る経年分析!H$49,"▲","-")),2),NA())</f>
        <v>-7.78</v>
      </c>
      <c r="E21" s="156">
        <f>IF(ISNUMBER(VALUE(SUBSTITUTE(実質収支比率等に係る経年分析!I$49,"▲","-"))),ROUND(VALUE(SUBSTITUTE(実質収支比率等に係る経年分析!I$49,"▲","-")),2),NA())</f>
        <v>-7.36</v>
      </c>
      <c r="F21" s="156">
        <f>IF(ISNUMBER(VALUE(SUBSTITUTE(実質収支比率等に係る経年分析!J$49,"▲","-"))),ROUND(VALUE(SUBSTITUTE(実質収支比率等に係る経年分析!J$49,"▲","-")),2),NA())</f>
        <v>-10.25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長和町同和地区住宅新築資金等貸付特別会計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15">
      <c r="A30" s="157" t="str">
        <f>IF(連結実質赤字比率に係る赤字・黒字の構成分析!C$40="",NA(),連結実質赤字比率に係る赤字・黒字の構成分析!C$40)</f>
        <v>長和町国民健康保険特別会計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長和町観光施設事業特別会計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15">
      <c r="A32" s="157" t="str">
        <f>IF(連結実質赤字比率に係る赤字・黒字の構成分析!C$38="",NA(),連結実質赤字比率に係る赤字・黒字の構成分析!C$38)</f>
        <v>長和町簡易排水施設特別会計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0.55000000000000004</v>
      </c>
    </row>
    <row r="33" spans="1:16" x14ac:dyDescent="0.15">
      <c r="A33" s="157" t="str">
        <f>IF(連結実質赤字比率に係る赤字・黒字の構成分析!C$37="",NA(),連結実質赤字比率に係る赤字・黒字の構成分析!C$37)</f>
        <v>長和町介護保険特別会計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15">
      <c r="A34" s="157" t="str">
        <f>IF(連結実質赤字比率に係る赤字・黒字の構成分析!C$36="",NA(),連結実質赤字比率に係る赤字・黒字の構成分析!C$36)</f>
        <v>長和町特定環境保全公共下水道事業特別会計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4.3499999999999996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3.72</v>
      </c>
    </row>
    <row r="36" spans="1:16" x14ac:dyDescent="0.15">
      <c r="A36" s="157" t="str">
        <f>IF(連結実質赤字比率に係る赤字・黒字の構成分析!C$34="",NA(),連結実質赤字比率に係る赤字・黒字の構成分析!C$34)</f>
        <v>長和町上水道事業会計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8.6999999999999993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9.44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830</v>
      </c>
      <c r="E42" s="158"/>
      <c r="F42" s="158"/>
      <c r="G42" s="158">
        <f>'実質公債費比率（分子）の構造'!L$52</f>
        <v>857</v>
      </c>
      <c r="H42" s="158"/>
      <c r="I42" s="158"/>
      <c r="J42" s="158">
        <f>'実質公債費比率（分子）の構造'!M$52</f>
        <v>861</v>
      </c>
      <c r="K42" s="158"/>
      <c r="L42" s="158"/>
      <c r="M42" s="158">
        <f>'実質公債費比率（分子）の構造'!N$52</f>
        <v>820</v>
      </c>
      <c r="N42" s="158"/>
      <c r="O42" s="158"/>
      <c r="P42" s="158">
        <f>'実質公債費比率（分子）の構造'!O$52</f>
        <v>800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129</v>
      </c>
      <c r="C45" s="158"/>
      <c r="D45" s="158"/>
      <c r="E45" s="158">
        <f>'実質公債費比率（分子）の構造'!L$49</f>
        <v>133</v>
      </c>
      <c r="F45" s="158"/>
      <c r="G45" s="158"/>
      <c r="H45" s="158">
        <f>'実質公債費比率（分子）の構造'!M$49</f>
        <v>148</v>
      </c>
      <c r="I45" s="158"/>
      <c r="J45" s="158"/>
      <c r="K45" s="158">
        <f>'実質公債費比率（分子）の構造'!N$49</f>
        <v>176</v>
      </c>
      <c r="L45" s="158"/>
      <c r="M45" s="158"/>
      <c r="N45" s="158">
        <f>'実質公債費比率（分子）の構造'!O$49</f>
        <v>209</v>
      </c>
      <c r="O45" s="158"/>
      <c r="P45" s="158"/>
    </row>
    <row r="46" spans="1:16" x14ac:dyDescent="0.15">
      <c r="A46" s="158" t="s">
        <v>64</v>
      </c>
      <c r="B46" s="158">
        <f>'実質公債費比率（分子）の構造'!K$48</f>
        <v>289</v>
      </c>
      <c r="C46" s="158"/>
      <c r="D46" s="158"/>
      <c r="E46" s="158">
        <f>'実質公債費比率（分子）の構造'!L$48</f>
        <v>285</v>
      </c>
      <c r="F46" s="158"/>
      <c r="G46" s="158"/>
      <c r="H46" s="158">
        <f>'実質公債費比率（分子）の構造'!M$48</f>
        <v>285</v>
      </c>
      <c r="I46" s="158"/>
      <c r="J46" s="158"/>
      <c r="K46" s="158">
        <f>'実質公債費比率（分子）の構造'!N$48</f>
        <v>285</v>
      </c>
      <c r="L46" s="158"/>
      <c r="M46" s="158"/>
      <c r="N46" s="158">
        <f>'実質公債費比率（分子）の構造'!O$48</f>
        <v>229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744</v>
      </c>
      <c r="C49" s="158"/>
      <c r="D49" s="158"/>
      <c r="E49" s="158">
        <f>'実質公債費比率（分子）の構造'!L$45</f>
        <v>764</v>
      </c>
      <c r="F49" s="158"/>
      <c r="G49" s="158"/>
      <c r="H49" s="158">
        <f>'実質公債費比率（分子）の構造'!M$45</f>
        <v>693</v>
      </c>
      <c r="I49" s="158"/>
      <c r="J49" s="158"/>
      <c r="K49" s="158">
        <f>'実質公債費比率（分子）の構造'!N$45</f>
        <v>657</v>
      </c>
      <c r="L49" s="158"/>
      <c r="M49" s="158"/>
      <c r="N49" s="158">
        <f>'実質公債費比率（分子）の構造'!O$45</f>
        <v>704</v>
      </c>
      <c r="O49" s="158"/>
      <c r="P49" s="158"/>
    </row>
    <row r="50" spans="1:16" x14ac:dyDescent="0.15">
      <c r="A50" s="158" t="s">
        <v>67</v>
      </c>
      <c r="B50" s="158" t="e">
        <f>NA()</f>
        <v>#N/A</v>
      </c>
      <c r="C50" s="158">
        <f>IF(ISNUMBER('実質公債費比率（分子）の構造'!K$53),'実質公債費比率（分子）の構造'!K$53,NA())</f>
        <v>332</v>
      </c>
      <c r="D50" s="158" t="e">
        <f>NA()</f>
        <v>#N/A</v>
      </c>
      <c r="E50" s="158" t="e">
        <f>NA()</f>
        <v>#N/A</v>
      </c>
      <c r="F50" s="158">
        <f>IF(ISNUMBER('実質公債費比率（分子）の構造'!L$53),'実質公債費比率（分子）の構造'!L$53,NA())</f>
        <v>325</v>
      </c>
      <c r="G50" s="158" t="e">
        <f>NA()</f>
        <v>#N/A</v>
      </c>
      <c r="H50" s="158" t="e">
        <f>NA()</f>
        <v>#N/A</v>
      </c>
      <c r="I50" s="158">
        <f>IF(ISNUMBER('実質公債費比率（分子）の構造'!M$53),'実質公債費比率（分子）の構造'!M$53,NA())</f>
        <v>265</v>
      </c>
      <c r="J50" s="158" t="e">
        <f>NA()</f>
        <v>#N/A</v>
      </c>
      <c r="K50" s="158" t="e">
        <f>NA()</f>
        <v>#N/A</v>
      </c>
      <c r="L50" s="158">
        <f>IF(ISNUMBER('実質公債費比率（分子）の構造'!N$53),'実質公債費比率（分子）の構造'!N$53,NA())</f>
        <v>298</v>
      </c>
      <c r="M50" s="158" t="e">
        <f>NA()</f>
        <v>#N/A</v>
      </c>
      <c r="N50" s="158" t="e">
        <f>NA()</f>
        <v>#N/A</v>
      </c>
      <c r="O50" s="158">
        <f>IF(ISNUMBER('実質公債費比率（分子）の構造'!O$53),'実質公債費比率（分子）の構造'!O$53,NA())</f>
        <v>342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7300</v>
      </c>
      <c r="E56" s="157"/>
      <c r="F56" s="157"/>
      <c r="G56" s="157">
        <f>'将来負担比率（分子）の構造'!J$52</f>
        <v>6998</v>
      </c>
      <c r="H56" s="157"/>
      <c r="I56" s="157"/>
      <c r="J56" s="157">
        <f>'将来負担比率（分子）の構造'!K$52</f>
        <v>6568</v>
      </c>
      <c r="K56" s="157"/>
      <c r="L56" s="157"/>
      <c r="M56" s="157">
        <f>'将来負担比率（分子）の構造'!L$52</f>
        <v>6103</v>
      </c>
      <c r="N56" s="157"/>
      <c r="O56" s="157"/>
      <c r="P56" s="157">
        <f>'将来負担比率（分子）の構造'!M$52</f>
        <v>5773</v>
      </c>
    </row>
    <row r="57" spans="1:16" x14ac:dyDescent="0.15">
      <c r="A57" s="157" t="s">
        <v>42</v>
      </c>
      <c r="B57" s="157"/>
      <c r="C57" s="157"/>
      <c r="D57" s="157">
        <f>'将来負担比率（分子）の構造'!I$51</f>
        <v>178</v>
      </c>
      <c r="E57" s="157"/>
      <c r="F57" s="157"/>
      <c r="G57" s="157">
        <f>'将来負担比率（分子）の構造'!J$51</f>
        <v>119</v>
      </c>
      <c r="H57" s="157"/>
      <c r="I57" s="157"/>
      <c r="J57" s="157">
        <f>'将来負担比率（分子）の構造'!K$51</f>
        <v>98</v>
      </c>
      <c r="K57" s="157"/>
      <c r="L57" s="157"/>
      <c r="M57" s="157">
        <f>'将来負担比率（分子）の構造'!L$51</f>
        <v>70</v>
      </c>
      <c r="N57" s="157"/>
      <c r="O57" s="157"/>
      <c r="P57" s="157">
        <f>'将来負担比率（分子）の構造'!M$51</f>
        <v>39</v>
      </c>
    </row>
    <row r="58" spans="1:16" x14ac:dyDescent="0.15">
      <c r="A58" s="157" t="s">
        <v>41</v>
      </c>
      <c r="B58" s="157"/>
      <c r="C58" s="157"/>
      <c r="D58" s="157">
        <f>'将来負担比率（分子）の構造'!I$50</f>
        <v>2688</v>
      </c>
      <c r="E58" s="157"/>
      <c r="F58" s="157"/>
      <c r="G58" s="157">
        <f>'将来負担比率（分子）の構造'!J$50</f>
        <v>2861</v>
      </c>
      <c r="H58" s="157"/>
      <c r="I58" s="157"/>
      <c r="J58" s="157">
        <f>'将来負担比率（分子）の構造'!K$50</f>
        <v>2967</v>
      </c>
      <c r="K58" s="157"/>
      <c r="L58" s="157"/>
      <c r="M58" s="157">
        <f>'将来負担比率（分子）の構造'!L$50</f>
        <v>3009</v>
      </c>
      <c r="N58" s="157"/>
      <c r="O58" s="157"/>
      <c r="P58" s="157">
        <f>'将来負担比率（分子）の構造'!M$50</f>
        <v>2637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1335</v>
      </c>
      <c r="C62" s="157"/>
      <c r="D62" s="157"/>
      <c r="E62" s="157">
        <f>'将来負担比率（分子）の構造'!J$45</f>
        <v>1286</v>
      </c>
      <c r="F62" s="157"/>
      <c r="G62" s="157"/>
      <c r="H62" s="157">
        <f>'将来負担比率（分子）の構造'!K$45</f>
        <v>1333</v>
      </c>
      <c r="I62" s="157"/>
      <c r="J62" s="157"/>
      <c r="K62" s="157">
        <f>'将来負担比率（分子）の構造'!L$45</f>
        <v>1296</v>
      </c>
      <c r="L62" s="157"/>
      <c r="M62" s="157"/>
      <c r="N62" s="157">
        <f>'将来負担比率（分子）の構造'!M$45</f>
        <v>1236</v>
      </c>
      <c r="O62" s="157"/>
      <c r="P62" s="157"/>
    </row>
    <row r="63" spans="1:16" x14ac:dyDescent="0.15">
      <c r="A63" s="157" t="s">
        <v>34</v>
      </c>
      <c r="B63" s="157">
        <f>'将来負担比率（分子）の構造'!I$44</f>
        <v>1019</v>
      </c>
      <c r="C63" s="157"/>
      <c r="D63" s="157"/>
      <c r="E63" s="157">
        <f>'将来負担比率（分子）の構造'!J$44</f>
        <v>967</v>
      </c>
      <c r="F63" s="157"/>
      <c r="G63" s="157"/>
      <c r="H63" s="157">
        <f>'将来負担比率（分子）の構造'!K$44</f>
        <v>1091</v>
      </c>
      <c r="I63" s="157"/>
      <c r="J63" s="157"/>
      <c r="K63" s="157">
        <f>'将来負担比率（分子）の構造'!L$44</f>
        <v>1044</v>
      </c>
      <c r="L63" s="157"/>
      <c r="M63" s="157"/>
      <c r="N63" s="157">
        <f>'将来負担比率（分子）の構造'!M$44</f>
        <v>890</v>
      </c>
      <c r="O63" s="157"/>
      <c r="P63" s="157"/>
    </row>
    <row r="64" spans="1:16" x14ac:dyDescent="0.15">
      <c r="A64" s="157" t="s">
        <v>33</v>
      </c>
      <c r="B64" s="157">
        <f>'将来負担比率（分子）の構造'!I$43</f>
        <v>2581</v>
      </c>
      <c r="C64" s="157"/>
      <c r="D64" s="157"/>
      <c r="E64" s="157">
        <f>'将来負担比率（分子）の構造'!J$43</f>
        <v>2422</v>
      </c>
      <c r="F64" s="157"/>
      <c r="G64" s="157"/>
      <c r="H64" s="157">
        <f>'将来負担比率（分子）の構造'!K$43</f>
        <v>2247</v>
      </c>
      <c r="I64" s="157"/>
      <c r="J64" s="157"/>
      <c r="K64" s="157">
        <f>'将来負担比率（分子）の構造'!L$43</f>
        <v>2017</v>
      </c>
      <c r="L64" s="157"/>
      <c r="M64" s="157"/>
      <c r="N64" s="157">
        <f>'将来負担比率（分子）の構造'!M$43</f>
        <v>1713</v>
      </c>
      <c r="O64" s="157"/>
      <c r="P64" s="157"/>
    </row>
    <row r="65" spans="1:16" x14ac:dyDescent="0.15">
      <c r="A65" s="157" t="s">
        <v>32</v>
      </c>
      <c r="B65" s="157">
        <f>'将来負担比率（分子）の構造'!I$42</f>
        <v>819</v>
      </c>
      <c r="C65" s="157"/>
      <c r="D65" s="157"/>
      <c r="E65" s="157">
        <f>'将来負担比率（分子）の構造'!J$42</f>
        <v>708</v>
      </c>
      <c r="F65" s="157"/>
      <c r="G65" s="157"/>
      <c r="H65" s="157">
        <f>'将来負担比率（分子）の構造'!K$42</f>
        <v>492</v>
      </c>
      <c r="I65" s="157"/>
      <c r="J65" s="157"/>
      <c r="K65" s="157">
        <f>'将来負担比率（分子）の構造'!L$42</f>
        <v>302</v>
      </c>
      <c r="L65" s="157"/>
      <c r="M65" s="157"/>
      <c r="N65" s="157">
        <f>'将来負担比率（分子）の構造'!M$42</f>
        <v>52</v>
      </c>
      <c r="O65" s="157"/>
      <c r="P65" s="157"/>
    </row>
    <row r="66" spans="1:16" x14ac:dyDescent="0.15">
      <c r="A66" s="157" t="s">
        <v>31</v>
      </c>
      <c r="B66" s="157">
        <f>'将来負担比率（分子）の構造'!I$41</f>
        <v>6577</v>
      </c>
      <c r="C66" s="157"/>
      <c r="D66" s="157"/>
      <c r="E66" s="157">
        <f>'将来負担比率（分子）の構造'!J$41</f>
        <v>6351</v>
      </c>
      <c r="F66" s="157"/>
      <c r="G66" s="157"/>
      <c r="H66" s="157">
        <f>'将来負担比率（分子）の構造'!K$41</f>
        <v>6197</v>
      </c>
      <c r="I66" s="157"/>
      <c r="J66" s="157"/>
      <c r="K66" s="157">
        <f>'将来負担比率（分子）の構造'!L$41</f>
        <v>5835</v>
      </c>
      <c r="L66" s="157"/>
      <c r="M66" s="157"/>
      <c r="N66" s="157">
        <f>'将来負担比率（分子）の構造'!M$41</f>
        <v>5456</v>
      </c>
      <c r="O66" s="157"/>
      <c r="P66" s="157"/>
    </row>
    <row r="67" spans="1:16" x14ac:dyDescent="0.15">
      <c r="A67" s="157" t="s">
        <v>71</v>
      </c>
      <c r="B67" s="157" t="e">
        <f>NA()</f>
        <v>#N/A</v>
      </c>
      <c r="C67" s="157">
        <f>IF(ISNUMBER('将来負担比率（分子）の構造'!I$53), IF('将来負担比率（分子）の構造'!I$53 &lt; 0, 0, '将来負担比率（分子）の構造'!I$53), NA())</f>
        <v>2166</v>
      </c>
      <c r="D67" s="157" t="e">
        <f>NA()</f>
        <v>#N/A</v>
      </c>
      <c r="E67" s="157" t="e">
        <f>NA()</f>
        <v>#N/A</v>
      </c>
      <c r="F67" s="157">
        <f>IF(ISNUMBER('将来負担比率（分子）の構造'!J$53), IF('将来負担比率（分子）の構造'!J$53 &lt; 0, 0, '将来負担比率（分子）の構造'!J$53), NA())</f>
        <v>1755</v>
      </c>
      <c r="G67" s="157" t="e">
        <f>NA()</f>
        <v>#N/A</v>
      </c>
      <c r="H67" s="157" t="e">
        <f>NA()</f>
        <v>#N/A</v>
      </c>
      <c r="I67" s="157">
        <f>IF(ISNUMBER('将来負担比率（分子）の構造'!K$53), IF('将来負担比率（分子）の構造'!K$53 &lt; 0, 0, '将来負担比率（分子）の構造'!K$53), NA())</f>
        <v>1729</v>
      </c>
      <c r="J67" s="157" t="e">
        <f>NA()</f>
        <v>#N/A</v>
      </c>
      <c r="K67" s="157" t="e">
        <f>NA()</f>
        <v>#N/A</v>
      </c>
      <c r="L67" s="157">
        <f>IF(ISNUMBER('将来負担比率（分子）の構造'!L$53), IF('将来負担比率（分子）の構造'!L$53 &lt; 0, 0, '将来負担比率（分子）の構造'!L$53), NA())</f>
        <v>1312</v>
      </c>
      <c r="M67" s="157" t="e">
        <f>NA()</f>
        <v>#N/A</v>
      </c>
      <c r="N67" s="157" t="e">
        <f>NA()</f>
        <v>#N/A</v>
      </c>
      <c r="O67" s="157">
        <f>IF(ISNUMBER('将来負担比率（分子）の構造'!M$53), IF('将来負担比率（分子）の構造'!M$53 &lt; 0, 0, '将来負担比率（分子）の構造'!M$53), NA())</f>
        <v>897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1767</v>
      </c>
      <c r="C72" s="161">
        <f>基金残高に係る経年分析!G55</f>
        <v>1534</v>
      </c>
      <c r="D72" s="161">
        <f>基金残高に係る経年分析!H55</f>
        <v>1245</v>
      </c>
    </row>
    <row r="73" spans="1:16" x14ac:dyDescent="0.15">
      <c r="A73" s="160" t="s">
        <v>74</v>
      </c>
      <c r="B73" s="161">
        <f>基金残高に係る経年分析!F56</f>
        <v>392</v>
      </c>
      <c r="C73" s="161">
        <f>基金残高に係る経年分析!G56</f>
        <v>414</v>
      </c>
      <c r="D73" s="161">
        <f>基金残高に係る経年分析!H56</f>
        <v>427</v>
      </c>
    </row>
    <row r="74" spans="1:16" x14ac:dyDescent="0.15">
      <c r="A74" s="160" t="s">
        <v>75</v>
      </c>
      <c r="B74" s="161">
        <f>基金残高に係る経年分析!F57</f>
        <v>1087</v>
      </c>
      <c r="C74" s="161">
        <f>基金残高に係る経年分析!G57</f>
        <v>985</v>
      </c>
      <c r="D74" s="161">
        <f>基金残高に係る経年分析!H57</f>
        <v>1066</v>
      </c>
    </row>
  </sheetData>
  <sheetProtection algorithmName="SHA-512" hashValue="4Uep2+pRnYzRW+LIHioRomdMw2jDjYD6v1umPV6yEVsekPRP2YK+BnkgvHQngam0SxNaExbfV8psmk7TapCFTQ==" saltValue="bPcqzHW81UP2gSb9g9O+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706092</v>
      </c>
      <c r="S5" s="600"/>
      <c r="T5" s="600"/>
      <c r="U5" s="600"/>
      <c r="V5" s="600"/>
      <c r="W5" s="600"/>
      <c r="X5" s="600"/>
      <c r="Y5" s="601"/>
      <c r="Z5" s="602">
        <v>11.2</v>
      </c>
      <c r="AA5" s="602"/>
      <c r="AB5" s="602"/>
      <c r="AC5" s="602"/>
      <c r="AD5" s="603">
        <v>706092</v>
      </c>
      <c r="AE5" s="603"/>
      <c r="AF5" s="603"/>
      <c r="AG5" s="603"/>
      <c r="AH5" s="603"/>
      <c r="AI5" s="603"/>
      <c r="AJ5" s="603"/>
      <c r="AK5" s="603"/>
      <c r="AL5" s="604">
        <v>18.399999999999999</v>
      </c>
      <c r="AM5" s="605"/>
      <c r="AN5" s="605"/>
      <c r="AO5" s="606"/>
      <c r="AP5" s="596" t="s">
        <v>216</v>
      </c>
      <c r="AQ5" s="597"/>
      <c r="AR5" s="597"/>
      <c r="AS5" s="597"/>
      <c r="AT5" s="597"/>
      <c r="AU5" s="597"/>
      <c r="AV5" s="597"/>
      <c r="AW5" s="597"/>
      <c r="AX5" s="597"/>
      <c r="AY5" s="597"/>
      <c r="AZ5" s="597"/>
      <c r="BA5" s="597"/>
      <c r="BB5" s="597"/>
      <c r="BC5" s="597"/>
      <c r="BD5" s="597"/>
      <c r="BE5" s="597"/>
      <c r="BF5" s="598"/>
      <c r="BG5" s="610">
        <v>706092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88719</v>
      </c>
      <c r="S6" s="611"/>
      <c r="T6" s="611"/>
      <c r="U6" s="611"/>
      <c r="V6" s="611"/>
      <c r="W6" s="611"/>
      <c r="X6" s="611"/>
      <c r="Y6" s="612"/>
      <c r="Z6" s="613">
        <v>1.4</v>
      </c>
      <c r="AA6" s="613"/>
      <c r="AB6" s="613"/>
      <c r="AC6" s="613"/>
      <c r="AD6" s="614">
        <v>88719</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706092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58779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58779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238</v>
      </c>
      <c r="S7" s="611"/>
      <c r="T7" s="611"/>
      <c r="U7" s="611"/>
      <c r="V7" s="611"/>
      <c r="W7" s="611"/>
      <c r="X7" s="611"/>
      <c r="Y7" s="612"/>
      <c r="Z7" s="613">
        <v>0</v>
      </c>
      <c r="AA7" s="613"/>
      <c r="AB7" s="613"/>
      <c r="AC7" s="613"/>
      <c r="AD7" s="614">
        <v>238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220715</v>
      </c>
      <c r="BH7" s="611"/>
      <c r="BI7" s="611"/>
      <c r="BJ7" s="611"/>
      <c r="BK7" s="611"/>
      <c r="BL7" s="611"/>
      <c r="BM7" s="611"/>
      <c r="BN7" s="612"/>
      <c r="BO7" s="613">
        <v>31.3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1049324</v>
      </c>
      <c r="CS7" s="611"/>
      <c r="CT7" s="611"/>
      <c r="CU7" s="611"/>
      <c r="CV7" s="611"/>
      <c r="CW7" s="611"/>
      <c r="CX7" s="611"/>
      <c r="CY7" s="612"/>
      <c r="CZ7" s="613">
        <v>17.2</v>
      </c>
      <c r="DA7" s="613"/>
      <c r="DB7" s="613"/>
      <c r="DC7" s="613"/>
      <c r="DD7" s="619">
        <v>18637</v>
      </c>
      <c r="DE7" s="611"/>
      <c r="DF7" s="611"/>
      <c r="DG7" s="611"/>
      <c r="DH7" s="611"/>
      <c r="DI7" s="611"/>
      <c r="DJ7" s="611"/>
      <c r="DK7" s="611"/>
      <c r="DL7" s="611"/>
      <c r="DM7" s="611"/>
      <c r="DN7" s="611"/>
      <c r="DO7" s="611"/>
      <c r="DP7" s="612"/>
      <c r="DQ7" s="619">
        <v>821743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4283</v>
      </c>
      <c r="S8" s="611"/>
      <c r="T8" s="611"/>
      <c r="U8" s="611"/>
      <c r="V8" s="611"/>
      <c r="W8" s="611"/>
      <c r="X8" s="611"/>
      <c r="Y8" s="612"/>
      <c r="Z8" s="613">
        <v>0.1</v>
      </c>
      <c r="AA8" s="613"/>
      <c r="AB8" s="613"/>
      <c r="AC8" s="613"/>
      <c r="AD8" s="614">
        <v>4283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14590</v>
      </c>
      <c r="BH8" s="611"/>
      <c r="BI8" s="611"/>
      <c r="BJ8" s="611"/>
      <c r="BK8" s="611"/>
      <c r="BL8" s="611"/>
      <c r="BM8" s="611"/>
      <c r="BN8" s="612"/>
      <c r="BO8" s="613">
        <v>2.1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1287418</v>
      </c>
      <c r="CS8" s="611"/>
      <c r="CT8" s="611"/>
      <c r="CU8" s="611"/>
      <c r="CV8" s="611"/>
      <c r="CW8" s="611"/>
      <c r="CX8" s="611"/>
      <c r="CY8" s="612"/>
      <c r="CZ8" s="613">
        <v>21.1</v>
      </c>
      <c r="DA8" s="613"/>
      <c r="DB8" s="613"/>
      <c r="DC8" s="613"/>
      <c r="DD8" s="619">
        <v>26206</v>
      </c>
      <c r="DE8" s="611"/>
      <c r="DF8" s="611"/>
      <c r="DG8" s="611"/>
      <c r="DH8" s="611"/>
      <c r="DI8" s="611"/>
      <c r="DJ8" s="611"/>
      <c r="DK8" s="611"/>
      <c r="DL8" s="611"/>
      <c r="DM8" s="611"/>
      <c r="DN8" s="611"/>
      <c r="DO8" s="611"/>
      <c r="DP8" s="612"/>
      <c r="DQ8" s="619">
        <v>868695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5702</v>
      </c>
      <c r="S9" s="611"/>
      <c r="T9" s="611"/>
      <c r="U9" s="611"/>
      <c r="V9" s="611"/>
      <c r="W9" s="611"/>
      <c r="X9" s="611"/>
      <c r="Y9" s="612"/>
      <c r="Z9" s="613">
        <v>0.1</v>
      </c>
      <c r="AA9" s="613"/>
      <c r="AB9" s="613"/>
      <c r="AC9" s="613"/>
      <c r="AD9" s="614">
        <v>5702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188336</v>
      </c>
      <c r="BH9" s="611"/>
      <c r="BI9" s="611"/>
      <c r="BJ9" s="611"/>
      <c r="BK9" s="611"/>
      <c r="BL9" s="611"/>
      <c r="BM9" s="611"/>
      <c r="BN9" s="612"/>
      <c r="BO9" s="613">
        <v>26.7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1069900</v>
      </c>
      <c r="CS9" s="611"/>
      <c r="CT9" s="611"/>
      <c r="CU9" s="611"/>
      <c r="CV9" s="611"/>
      <c r="CW9" s="611"/>
      <c r="CX9" s="611"/>
      <c r="CY9" s="612"/>
      <c r="CZ9" s="613">
        <v>17.5</v>
      </c>
      <c r="DA9" s="613"/>
      <c r="DB9" s="613"/>
      <c r="DC9" s="613"/>
      <c r="DD9" s="619">
        <v>11427</v>
      </c>
      <c r="DE9" s="611"/>
      <c r="DF9" s="611"/>
      <c r="DG9" s="611"/>
      <c r="DH9" s="611"/>
      <c r="DI9" s="611"/>
      <c r="DJ9" s="611"/>
      <c r="DK9" s="611"/>
      <c r="DL9" s="611"/>
      <c r="DM9" s="611"/>
      <c r="DN9" s="611"/>
      <c r="DO9" s="611"/>
      <c r="DP9" s="612"/>
      <c r="DQ9" s="619">
        <v>900099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13813</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142196</v>
      </c>
      <c r="S11" s="611"/>
      <c r="T11" s="611"/>
      <c r="U11" s="611"/>
      <c r="V11" s="611"/>
      <c r="W11" s="611"/>
      <c r="X11" s="611"/>
      <c r="Y11" s="612"/>
      <c r="Z11" s="615">
        <v>2.2999999999999998</v>
      </c>
      <c r="AA11" s="616"/>
      <c r="AB11" s="616"/>
      <c r="AC11" s="622"/>
      <c r="AD11" s="619">
        <v>142196</v>
      </c>
      <c r="AE11" s="611"/>
      <c r="AF11" s="611"/>
      <c r="AG11" s="611"/>
      <c r="AH11" s="611"/>
      <c r="AI11" s="611"/>
      <c r="AJ11" s="611"/>
      <c r="AK11" s="612"/>
      <c r="AL11" s="615">
        <v>3.7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3976</v>
      </c>
      <c r="BH11" s="611"/>
      <c r="BI11" s="611"/>
      <c r="BJ11" s="611"/>
      <c r="BK11" s="611"/>
      <c r="BL11" s="611"/>
      <c r="BM11" s="611"/>
      <c r="BN11" s="612"/>
      <c r="BO11" s="613">
        <v>0.6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331457</v>
      </c>
      <c r="CS11" s="611"/>
      <c r="CT11" s="611"/>
      <c r="CU11" s="611"/>
      <c r="CV11" s="611"/>
      <c r="CW11" s="611"/>
      <c r="CX11" s="611"/>
      <c r="CY11" s="612"/>
      <c r="CZ11" s="613">
        <v>5.4</v>
      </c>
      <c r="DA11" s="613"/>
      <c r="DB11" s="613"/>
      <c r="DC11" s="613"/>
      <c r="DD11" s="619">
        <v>36188</v>
      </c>
      <c r="DE11" s="611"/>
      <c r="DF11" s="611"/>
      <c r="DG11" s="611"/>
      <c r="DH11" s="611"/>
      <c r="DI11" s="611"/>
      <c r="DJ11" s="611"/>
      <c r="DK11" s="611"/>
      <c r="DL11" s="611"/>
      <c r="DM11" s="611"/>
      <c r="DN11" s="611"/>
      <c r="DO11" s="611"/>
      <c r="DP11" s="612"/>
      <c r="DQ11" s="619">
        <v>203896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415928</v>
      </c>
      <c r="BH12" s="611"/>
      <c r="BI12" s="611"/>
      <c r="BJ12" s="611"/>
      <c r="BK12" s="611"/>
      <c r="BL12" s="611"/>
      <c r="BM12" s="611"/>
      <c r="BN12" s="612"/>
      <c r="BO12" s="613">
        <v>58.9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484231</v>
      </c>
      <c r="CS12" s="611"/>
      <c r="CT12" s="611"/>
      <c r="CU12" s="611"/>
      <c r="CV12" s="611"/>
      <c r="CW12" s="611"/>
      <c r="CX12" s="611"/>
      <c r="CY12" s="612"/>
      <c r="CZ12" s="613">
        <v>7.9</v>
      </c>
      <c r="DA12" s="613"/>
      <c r="DB12" s="613"/>
      <c r="DC12" s="613"/>
      <c r="DD12" s="619">
        <v>238072</v>
      </c>
      <c r="DE12" s="611"/>
      <c r="DF12" s="611"/>
      <c r="DG12" s="611"/>
      <c r="DH12" s="611"/>
      <c r="DI12" s="611"/>
      <c r="DJ12" s="611"/>
      <c r="DK12" s="611"/>
      <c r="DL12" s="611"/>
      <c r="DM12" s="611"/>
      <c r="DN12" s="611"/>
      <c r="DO12" s="611"/>
      <c r="DP12" s="612"/>
      <c r="DQ12" s="619">
        <v>186228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353</v>
      </c>
      <c r="S13" s="611"/>
      <c r="T13" s="611"/>
      <c r="U13" s="611"/>
      <c r="V13" s="611"/>
      <c r="W13" s="611"/>
      <c r="X13" s="611"/>
      <c r="Y13" s="612"/>
      <c r="Z13" s="613">
        <v>0</v>
      </c>
      <c r="AA13" s="613"/>
      <c r="AB13" s="613"/>
      <c r="AC13" s="613"/>
      <c r="AD13" s="614">
        <v>353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399349</v>
      </c>
      <c r="BH13" s="611"/>
      <c r="BI13" s="611"/>
      <c r="BJ13" s="611"/>
      <c r="BK13" s="611"/>
      <c r="BL13" s="611"/>
      <c r="BM13" s="611"/>
      <c r="BN13" s="612"/>
      <c r="BO13" s="613">
        <v>56.6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356623</v>
      </c>
      <c r="CS13" s="611"/>
      <c r="CT13" s="611"/>
      <c r="CU13" s="611"/>
      <c r="CV13" s="611"/>
      <c r="CW13" s="611"/>
      <c r="CX13" s="611"/>
      <c r="CY13" s="612"/>
      <c r="CZ13" s="613">
        <v>5.8</v>
      </c>
      <c r="DA13" s="613"/>
      <c r="DB13" s="613"/>
      <c r="DC13" s="613"/>
      <c r="DD13" s="619">
        <v>89851</v>
      </c>
      <c r="DE13" s="611"/>
      <c r="DF13" s="611"/>
      <c r="DG13" s="611"/>
      <c r="DH13" s="611"/>
      <c r="DI13" s="611"/>
      <c r="DJ13" s="611"/>
      <c r="DK13" s="611"/>
      <c r="DL13" s="611"/>
      <c r="DM13" s="611"/>
      <c r="DN13" s="611"/>
      <c r="DO13" s="611"/>
      <c r="DP13" s="612"/>
      <c r="DQ13" s="619">
        <v>270201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29951</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219064</v>
      </c>
      <c r="CS14" s="611"/>
      <c r="CT14" s="611"/>
      <c r="CU14" s="611"/>
      <c r="CV14" s="611"/>
      <c r="CW14" s="611"/>
      <c r="CX14" s="611"/>
      <c r="CY14" s="612"/>
      <c r="CZ14" s="613">
        <v>3.6</v>
      </c>
      <c r="DA14" s="613"/>
      <c r="DB14" s="613"/>
      <c r="DC14" s="613"/>
      <c r="DD14" s="619">
        <v>3511</v>
      </c>
      <c r="DE14" s="611"/>
      <c r="DF14" s="611"/>
      <c r="DG14" s="611"/>
      <c r="DH14" s="611"/>
      <c r="DI14" s="611"/>
      <c r="DJ14" s="611"/>
      <c r="DK14" s="611"/>
      <c r="DL14" s="611"/>
      <c r="DM14" s="611"/>
      <c r="DN14" s="611"/>
      <c r="DO14" s="611"/>
      <c r="DP14" s="612"/>
      <c r="DQ14" s="619">
        <v>212169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7228</v>
      </c>
      <c r="S15" s="611"/>
      <c r="T15" s="611"/>
      <c r="U15" s="611"/>
      <c r="V15" s="611"/>
      <c r="W15" s="611"/>
      <c r="X15" s="611"/>
      <c r="Y15" s="612"/>
      <c r="Z15" s="613">
        <v>0.1</v>
      </c>
      <c r="AA15" s="613"/>
      <c r="AB15" s="613"/>
      <c r="AC15" s="613"/>
      <c r="AD15" s="614">
        <v>7228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39498</v>
      </c>
      <c r="BH15" s="611"/>
      <c r="BI15" s="611"/>
      <c r="BJ15" s="611"/>
      <c r="BK15" s="611"/>
      <c r="BL15" s="611"/>
      <c r="BM15" s="611"/>
      <c r="BN15" s="612"/>
      <c r="BO15" s="613">
        <v>5.6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543952</v>
      </c>
      <c r="CS15" s="611"/>
      <c r="CT15" s="611"/>
      <c r="CU15" s="611"/>
      <c r="CV15" s="611"/>
      <c r="CW15" s="611"/>
      <c r="CX15" s="611"/>
      <c r="CY15" s="612"/>
      <c r="CZ15" s="613">
        <v>8.9</v>
      </c>
      <c r="DA15" s="613"/>
      <c r="DB15" s="613"/>
      <c r="DC15" s="613"/>
      <c r="DD15" s="619">
        <v>33498</v>
      </c>
      <c r="DE15" s="611"/>
      <c r="DF15" s="611"/>
      <c r="DG15" s="611"/>
      <c r="DH15" s="611"/>
      <c r="DI15" s="611"/>
      <c r="DJ15" s="611"/>
      <c r="DK15" s="611"/>
      <c r="DL15" s="611"/>
      <c r="DM15" s="611"/>
      <c r="DN15" s="611"/>
      <c r="DO15" s="611"/>
      <c r="DP15" s="612"/>
      <c r="DQ15" s="619">
        <v>457652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11525</v>
      </c>
      <c r="S16" s="611"/>
      <c r="T16" s="611"/>
      <c r="U16" s="611"/>
      <c r="V16" s="611"/>
      <c r="W16" s="611"/>
      <c r="X16" s="611"/>
      <c r="Y16" s="612"/>
      <c r="Z16" s="613">
        <v>0.2</v>
      </c>
      <c r="AA16" s="613"/>
      <c r="AB16" s="613"/>
      <c r="AC16" s="613"/>
      <c r="AD16" s="614">
        <v>11525</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3239</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3239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25296</v>
      </c>
      <c r="S17" s="611"/>
      <c r="T17" s="611"/>
      <c r="U17" s="611"/>
      <c r="V17" s="611"/>
      <c r="W17" s="611"/>
      <c r="X17" s="611"/>
      <c r="Y17" s="612"/>
      <c r="Z17" s="613">
        <v>0.4</v>
      </c>
      <c r="AA17" s="613"/>
      <c r="AB17" s="613"/>
      <c r="AC17" s="613"/>
      <c r="AD17" s="614">
        <v>25296</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704007</v>
      </c>
      <c r="CS17" s="611"/>
      <c r="CT17" s="611"/>
      <c r="CU17" s="611"/>
      <c r="CV17" s="611"/>
      <c r="CW17" s="611"/>
      <c r="CX17" s="611"/>
      <c r="CY17" s="612"/>
      <c r="CZ17" s="613">
        <v>11.5</v>
      </c>
      <c r="DA17" s="613"/>
      <c r="DB17" s="613"/>
      <c r="DC17" s="613"/>
      <c r="DD17" s="619" t="s">
        <v>122</v>
      </c>
      <c r="DE17" s="611"/>
      <c r="DF17" s="611"/>
      <c r="DG17" s="611"/>
      <c r="DH17" s="611"/>
      <c r="DI17" s="611"/>
      <c r="DJ17" s="611"/>
      <c r="DK17" s="611"/>
      <c r="DL17" s="611"/>
      <c r="DM17" s="611"/>
      <c r="DN17" s="611"/>
      <c r="DO17" s="611"/>
      <c r="DP17" s="612"/>
      <c r="DQ17" s="619">
        <v>673641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2420</v>
      </c>
      <c r="S18" s="611"/>
      <c r="T18" s="611"/>
      <c r="U18" s="611"/>
      <c r="V18" s="611"/>
      <c r="W18" s="611"/>
      <c r="X18" s="611"/>
      <c r="Y18" s="612"/>
      <c r="Z18" s="613">
        <v>0</v>
      </c>
      <c r="AA18" s="613"/>
      <c r="AB18" s="613"/>
      <c r="AC18" s="613"/>
      <c r="AD18" s="614">
        <v>2420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21375</v>
      </c>
      <c r="S19" s="611"/>
      <c r="T19" s="611"/>
      <c r="U19" s="611"/>
      <c r="V19" s="611"/>
      <c r="W19" s="611"/>
      <c r="X19" s="611"/>
      <c r="Y19" s="612"/>
      <c r="Z19" s="613">
        <v>0.3</v>
      </c>
      <c r="AA19" s="613"/>
      <c r="AB19" s="613"/>
      <c r="AC19" s="613"/>
      <c r="AD19" s="614">
        <v>21375</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1501</v>
      </c>
      <c r="S20" s="611"/>
      <c r="T20" s="611"/>
      <c r="U20" s="611"/>
      <c r="V20" s="611"/>
      <c r="W20" s="611"/>
      <c r="X20" s="611"/>
      <c r="Y20" s="612"/>
      <c r="Z20" s="613">
        <v>0</v>
      </c>
      <c r="AA20" s="613"/>
      <c r="AB20" s="613"/>
      <c r="AC20" s="613"/>
      <c r="AD20" s="614">
        <v>1501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6107994</v>
      </c>
      <c r="CS20" s="611"/>
      <c r="CT20" s="611"/>
      <c r="CU20" s="611"/>
      <c r="CV20" s="611"/>
      <c r="CW20" s="611"/>
      <c r="CX20" s="611"/>
      <c r="CY20" s="612"/>
      <c r="CZ20" s="613">
        <v>100</v>
      </c>
      <c r="DA20" s="613"/>
      <c r="DB20" s="613"/>
      <c r="DC20" s="613"/>
      <c r="DD20" s="619">
        <v>457390</v>
      </c>
      <c r="DE20" s="611"/>
      <c r="DF20" s="611"/>
      <c r="DG20" s="611"/>
      <c r="DH20" s="611"/>
      <c r="DI20" s="611"/>
      <c r="DJ20" s="611"/>
      <c r="DK20" s="611"/>
      <c r="DL20" s="611"/>
      <c r="DM20" s="611"/>
      <c r="DN20" s="611"/>
      <c r="DO20" s="611"/>
      <c r="DP20" s="612"/>
      <c r="DQ20" s="619">
        <v>4656342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3104598</v>
      </c>
      <c r="S21" s="611"/>
      <c r="T21" s="611"/>
      <c r="U21" s="611"/>
      <c r="V21" s="611"/>
      <c r="W21" s="611"/>
      <c r="X21" s="611"/>
      <c r="Y21" s="612"/>
      <c r="Z21" s="613">
        <v>49.4</v>
      </c>
      <c r="AA21" s="613"/>
      <c r="AB21" s="613"/>
      <c r="AC21" s="613"/>
      <c r="AD21" s="614">
        <v>2828952</v>
      </c>
      <c r="AE21" s="614"/>
      <c r="AF21" s="614"/>
      <c r="AG21" s="614"/>
      <c r="AH21" s="614"/>
      <c r="AI21" s="614"/>
      <c r="AJ21" s="614"/>
      <c r="AK21" s="614"/>
      <c r="AL21" s="615">
        <v>73.599999999999994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2828952</v>
      </c>
      <c r="S22" s="611"/>
      <c r="T22" s="611"/>
      <c r="U22" s="611"/>
      <c r="V22" s="611"/>
      <c r="W22" s="611"/>
      <c r="X22" s="611"/>
      <c r="Y22" s="612"/>
      <c r="Z22" s="613">
        <v>45.1</v>
      </c>
      <c r="AA22" s="613"/>
      <c r="AB22" s="613"/>
      <c r="AC22" s="613"/>
      <c r="AD22" s="614">
        <v>2828952</v>
      </c>
      <c r="AE22" s="614"/>
      <c r="AF22" s="614"/>
      <c r="AG22" s="614"/>
      <c r="AH22" s="614"/>
      <c r="AI22" s="614"/>
      <c r="AJ22" s="614"/>
      <c r="AK22" s="614"/>
      <c r="AL22" s="615">
        <v>73.599999999999994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275642</v>
      </c>
      <c r="S23" s="611"/>
      <c r="T23" s="611"/>
      <c r="U23" s="611"/>
      <c r="V23" s="611"/>
      <c r="W23" s="611"/>
      <c r="X23" s="611"/>
      <c r="Y23" s="612"/>
      <c r="Z23" s="613">
        <v>4.4000000000000004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2151890</v>
      </c>
      <c r="CS24" s="600"/>
      <c r="CT24" s="600"/>
      <c r="CU24" s="600"/>
      <c r="CV24" s="600"/>
      <c r="CW24" s="600"/>
      <c r="CX24" s="600"/>
      <c r="CY24" s="601"/>
      <c r="CZ24" s="604">
        <v>35.200000000000003</v>
      </c>
      <c r="DA24" s="605"/>
      <c r="DB24" s="605"/>
      <c r="DC24" s="621"/>
      <c r="DD24" s="642">
        <v>1819169</v>
      </c>
      <c r="DE24" s="600"/>
      <c r="DF24" s="600"/>
      <c r="DG24" s="600"/>
      <c r="DH24" s="600"/>
      <c r="DI24" s="600"/>
      <c r="DJ24" s="600"/>
      <c r="DK24" s="601"/>
      <c r="DL24" s="642">
        <v>1548466</v>
      </c>
      <c r="DM24" s="600"/>
      <c r="DN24" s="600"/>
      <c r="DO24" s="600"/>
      <c r="DP24" s="600"/>
      <c r="DQ24" s="600"/>
      <c r="DR24" s="600"/>
      <c r="DS24" s="600"/>
      <c r="DT24" s="600"/>
      <c r="DU24" s="600"/>
      <c r="DV24" s="601"/>
      <c r="DW24" s="604">
        <v>40.200000000000003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4096230</v>
      </c>
      <c r="S25" s="611"/>
      <c r="T25" s="611"/>
      <c r="U25" s="611"/>
      <c r="V25" s="611"/>
      <c r="W25" s="611"/>
      <c r="X25" s="611"/>
      <c r="Y25" s="612"/>
      <c r="Z25" s="613">
        <v>65.2</v>
      </c>
      <c r="AA25" s="613"/>
      <c r="AB25" s="613"/>
      <c r="AC25" s="613"/>
      <c r="AD25" s="614">
        <v>3820584</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966956</v>
      </c>
      <c r="CS25" s="643"/>
      <c r="CT25" s="643"/>
      <c r="CU25" s="643"/>
      <c r="CV25" s="643"/>
      <c r="CW25" s="643"/>
      <c r="CX25" s="643"/>
      <c r="CY25" s="644"/>
      <c r="CZ25" s="615">
        <v>15.8</v>
      </c>
      <c r="DA25" s="640"/>
      <c r="DB25" s="640"/>
      <c r="DC25" s="645"/>
      <c r="DD25" s="619">
        <v>935177</v>
      </c>
      <c r="DE25" s="643"/>
      <c r="DF25" s="643"/>
      <c r="DG25" s="643"/>
      <c r="DH25" s="643"/>
      <c r="DI25" s="643"/>
      <c r="DJ25" s="643"/>
      <c r="DK25" s="644"/>
      <c r="DL25" s="619">
        <v>740328</v>
      </c>
      <c r="DM25" s="643"/>
      <c r="DN25" s="643"/>
      <c r="DO25" s="643"/>
      <c r="DP25" s="643"/>
      <c r="DQ25" s="643"/>
      <c r="DR25" s="643"/>
      <c r="DS25" s="643"/>
      <c r="DT25" s="643"/>
      <c r="DU25" s="643"/>
      <c r="DV25" s="644"/>
      <c r="DW25" s="615">
        <v>19.2</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912</v>
      </c>
      <c r="S26" s="611"/>
      <c r="T26" s="611"/>
      <c r="U26" s="611"/>
      <c r="V26" s="611"/>
      <c r="W26" s="611"/>
      <c r="X26" s="611"/>
      <c r="Y26" s="612"/>
      <c r="Z26" s="613">
        <v>0</v>
      </c>
      <c r="AA26" s="613"/>
      <c r="AB26" s="613"/>
      <c r="AC26" s="613"/>
      <c r="AD26" s="614">
        <v>912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499156</v>
      </c>
      <c r="CS26" s="611"/>
      <c r="CT26" s="611"/>
      <c r="CU26" s="611"/>
      <c r="CV26" s="611"/>
      <c r="CW26" s="611"/>
      <c r="CX26" s="611"/>
      <c r="CY26" s="612"/>
      <c r="CZ26" s="615">
        <v>8.1999999999999993</v>
      </c>
      <c r="DA26" s="640"/>
      <c r="DB26" s="640"/>
      <c r="DC26" s="645"/>
      <c r="DD26" s="619">
        <v>480728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53331</v>
      </c>
      <c r="S27" s="611"/>
      <c r="T27" s="611"/>
      <c r="U27" s="611"/>
      <c r="V27" s="611"/>
      <c r="W27" s="611"/>
      <c r="X27" s="611"/>
      <c r="Y27" s="612"/>
      <c r="Z27" s="613">
        <v>0.8</v>
      </c>
      <c r="AA27" s="613"/>
      <c r="AB27" s="613"/>
      <c r="AC27" s="613"/>
      <c r="AD27" s="614">
        <v>20171</v>
      </c>
      <c r="AE27" s="614"/>
      <c r="AF27" s="614"/>
      <c r="AG27" s="614"/>
      <c r="AH27" s="614"/>
      <c r="AI27" s="614"/>
      <c r="AJ27" s="614"/>
      <c r="AK27" s="614"/>
      <c r="AL27" s="615">
        <v>0.5</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706092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480927</v>
      </c>
      <c r="CS27" s="643"/>
      <c r="CT27" s="643"/>
      <c r="CU27" s="643"/>
      <c r="CV27" s="643"/>
      <c r="CW27" s="643"/>
      <c r="CX27" s="643"/>
      <c r="CY27" s="644"/>
      <c r="CZ27" s="615">
        <v>7.9</v>
      </c>
      <c r="DA27" s="640"/>
      <c r="DB27" s="640"/>
      <c r="DC27" s="645"/>
      <c r="DD27" s="619">
        <v>210351</v>
      </c>
      <c r="DE27" s="643"/>
      <c r="DF27" s="643"/>
      <c r="DG27" s="643"/>
      <c r="DH27" s="643"/>
      <c r="DI27" s="643"/>
      <c r="DJ27" s="643"/>
      <c r="DK27" s="644"/>
      <c r="DL27" s="619">
        <v>134497</v>
      </c>
      <c r="DM27" s="643"/>
      <c r="DN27" s="643"/>
      <c r="DO27" s="643"/>
      <c r="DP27" s="643"/>
      <c r="DQ27" s="643"/>
      <c r="DR27" s="643"/>
      <c r="DS27" s="643"/>
      <c r="DT27" s="643"/>
      <c r="DU27" s="643"/>
      <c r="DV27" s="644"/>
      <c r="DW27" s="615">
        <v>3.5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158982</v>
      </c>
      <c r="S28" s="611"/>
      <c r="T28" s="611"/>
      <c r="U28" s="611"/>
      <c r="V28" s="611"/>
      <c r="W28" s="611"/>
      <c r="X28" s="611"/>
      <c r="Y28" s="612"/>
      <c r="Z28" s="613">
        <v>2.5</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704007</v>
      </c>
      <c r="CS28" s="611"/>
      <c r="CT28" s="611"/>
      <c r="CU28" s="611"/>
      <c r="CV28" s="611"/>
      <c r="CW28" s="611"/>
      <c r="CX28" s="611"/>
      <c r="CY28" s="612"/>
      <c r="CZ28" s="615">
        <v>11.5</v>
      </c>
      <c r="DA28" s="640"/>
      <c r="DB28" s="640"/>
      <c r="DC28" s="645"/>
      <c r="DD28" s="619">
        <v>673641</v>
      </c>
      <c r="DE28" s="611"/>
      <c r="DF28" s="611"/>
      <c r="DG28" s="611"/>
      <c r="DH28" s="611"/>
      <c r="DI28" s="611"/>
      <c r="DJ28" s="611"/>
      <c r="DK28" s="612"/>
      <c r="DL28" s="619">
        <v>673641</v>
      </c>
      <c r="DM28" s="611"/>
      <c r="DN28" s="611"/>
      <c r="DO28" s="611"/>
      <c r="DP28" s="611"/>
      <c r="DQ28" s="611"/>
      <c r="DR28" s="611"/>
      <c r="DS28" s="611"/>
      <c r="DT28" s="611"/>
      <c r="DU28" s="611"/>
      <c r="DV28" s="612"/>
      <c r="DW28" s="615">
        <v>17.5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18363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704007</v>
      </c>
      <c r="CS29" s="643"/>
      <c r="CT29" s="643"/>
      <c r="CU29" s="643"/>
      <c r="CV29" s="643"/>
      <c r="CW29" s="643"/>
      <c r="CX29" s="643"/>
      <c r="CY29" s="644"/>
      <c r="CZ29" s="615">
        <v>11.5</v>
      </c>
      <c r="DA29" s="640"/>
      <c r="DB29" s="640"/>
      <c r="DC29" s="645"/>
      <c r="DD29" s="619">
        <v>673641</v>
      </c>
      <c r="DE29" s="643"/>
      <c r="DF29" s="643"/>
      <c r="DG29" s="643"/>
      <c r="DH29" s="643"/>
      <c r="DI29" s="643"/>
      <c r="DJ29" s="643"/>
      <c r="DK29" s="644"/>
      <c r="DL29" s="619">
        <v>673641</v>
      </c>
      <c r="DM29" s="643"/>
      <c r="DN29" s="643"/>
      <c r="DO29" s="643"/>
      <c r="DP29" s="643"/>
      <c r="DQ29" s="643"/>
      <c r="DR29" s="643"/>
      <c r="DS29" s="643"/>
      <c r="DT29" s="643"/>
      <c r="DU29" s="643"/>
      <c r="DV29" s="644"/>
      <c r="DW29" s="615">
        <v>17.5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448489</v>
      </c>
      <c r="S30" s="611"/>
      <c r="T30" s="611"/>
      <c r="U30" s="611"/>
      <c r="V30" s="611"/>
      <c r="W30" s="611"/>
      <c r="X30" s="611"/>
      <c r="Y30" s="612"/>
      <c r="Z30" s="613">
        <v>7.1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691030</v>
      </c>
      <c r="CS30" s="611"/>
      <c r="CT30" s="611"/>
      <c r="CU30" s="611"/>
      <c r="CV30" s="611"/>
      <c r="CW30" s="611"/>
      <c r="CX30" s="611"/>
      <c r="CY30" s="612"/>
      <c r="CZ30" s="615">
        <v>11.3</v>
      </c>
      <c r="DA30" s="640"/>
      <c r="DB30" s="640"/>
      <c r="DC30" s="645"/>
      <c r="DD30" s="619">
        <v>660664</v>
      </c>
      <c r="DE30" s="611"/>
      <c r="DF30" s="611"/>
      <c r="DG30" s="611"/>
      <c r="DH30" s="611"/>
      <c r="DI30" s="611"/>
      <c r="DJ30" s="611"/>
      <c r="DK30" s="612"/>
      <c r="DL30" s="619">
        <v>660664</v>
      </c>
      <c r="DM30" s="611"/>
      <c r="DN30" s="611"/>
      <c r="DO30" s="611"/>
      <c r="DP30" s="611"/>
      <c r="DQ30" s="611"/>
      <c r="DR30" s="611"/>
      <c r="DS30" s="611"/>
      <c r="DT30" s="611"/>
      <c r="DU30" s="611"/>
      <c r="DV30" s="612"/>
      <c r="DW30" s="615">
        <v>17.2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98.5</v>
      </c>
      <c r="BH31" s="654"/>
      <c r="BI31" s="654"/>
      <c r="BJ31" s="654"/>
      <c r="BK31" s="654"/>
      <c r="BL31" s="654"/>
      <c r="BM31" s="605">
        <v>95.7</v>
      </c>
      <c r="BN31" s="654"/>
      <c r="BO31" s="654"/>
      <c r="BP31" s="654"/>
      <c r="BQ31" s="655"/>
      <c r="BR31" s="657">
        <v>99</v>
      </c>
      <c r="BS31" s="654"/>
      <c r="BT31" s="654"/>
      <c r="BU31" s="654"/>
      <c r="BV31" s="654"/>
      <c r="BW31" s="654"/>
      <c r="BX31" s="605">
        <v>96.4</v>
      </c>
      <c r="BY31" s="654"/>
      <c r="BZ31" s="654"/>
      <c r="CA31" s="654"/>
      <c r="CB31" s="655"/>
      <c r="CD31" s="650"/>
      <c r="CE31" s="651"/>
      <c r="CF31" s="607" t="s">
        <v>300</v>
      </c>
      <c r="CG31" s="608"/>
      <c r="CH31" s="608"/>
      <c r="CI31" s="608"/>
      <c r="CJ31" s="608"/>
      <c r="CK31" s="608"/>
      <c r="CL31" s="608"/>
      <c r="CM31" s="608"/>
      <c r="CN31" s="608"/>
      <c r="CO31" s="608"/>
      <c r="CP31" s="608"/>
      <c r="CQ31" s="609"/>
      <c r="CR31" s="610">
        <v>12977</v>
      </c>
      <c r="CS31" s="643"/>
      <c r="CT31" s="643"/>
      <c r="CU31" s="643"/>
      <c r="CV31" s="643"/>
      <c r="CW31" s="643"/>
      <c r="CX31" s="643"/>
      <c r="CY31" s="644"/>
      <c r="CZ31" s="615">
        <v>0.2</v>
      </c>
      <c r="DA31" s="640"/>
      <c r="DB31" s="640"/>
      <c r="DC31" s="645"/>
      <c r="DD31" s="619">
        <v>12977</v>
      </c>
      <c r="DE31" s="643"/>
      <c r="DF31" s="643"/>
      <c r="DG31" s="643"/>
      <c r="DH31" s="643"/>
      <c r="DI31" s="643"/>
      <c r="DJ31" s="643"/>
      <c r="DK31" s="644"/>
      <c r="DL31" s="619">
        <v>12977</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235656</v>
      </c>
      <c r="S32" s="611"/>
      <c r="T32" s="611"/>
      <c r="U32" s="611"/>
      <c r="V32" s="611"/>
      <c r="W32" s="611"/>
      <c r="X32" s="611"/>
      <c r="Y32" s="612"/>
      <c r="Z32" s="613">
        <v>3.8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v>
      </c>
      <c r="BH32" s="643"/>
      <c r="BI32" s="643"/>
      <c r="BJ32" s="643"/>
      <c r="BK32" s="643"/>
      <c r="BL32" s="643"/>
      <c r="BM32" s="616">
        <v>94.2</v>
      </c>
      <c r="BN32" s="643"/>
      <c r="BO32" s="643"/>
      <c r="BP32" s="643"/>
      <c r="BQ32" s="656"/>
      <c r="BR32" s="667">
        <v>99.2</v>
      </c>
      <c r="BS32" s="643"/>
      <c r="BT32" s="643"/>
      <c r="BU32" s="643"/>
      <c r="BV32" s="643"/>
      <c r="BW32" s="643"/>
      <c r="BX32" s="616">
        <v>95.4</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25247</v>
      </c>
      <c r="S33" s="611"/>
      <c r="T33" s="611"/>
      <c r="U33" s="611"/>
      <c r="V33" s="611"/>
      <c r="W33" s="611"/>
      <c r="X33" s="611"/>
      <c r="Y33" s="612"/>
      <c r="Z33" s="613">
        <v>0.4</v>
      </c>
      <c r="AA33" s="613"/>
      <c r="AB33" s="613"/>
      <c r="AC33" s="613"/>
      <c r="AD33" s="614">
        <v>47</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98.5</v>
      </c>
      <c r="BH33" s="669"/>
      <c r="BI33" s="669"/>
      <c r="BJ33" s="669"/>
      <c r="BK33" s="669"/>
      <c r="BL33" s="669"/>
      <c r="BM33" s="670">
        <v>96</v>
      </c>
      <c r="BN33" s="669"/>
      <c r="BO33" s="669"/>
      <c r="BP33" s="669"/>
      <c r="BQ33" s="671"/>
      <c r="BR33" s="668">
        <v>98.7</v>
      </c>
      <c r="BS33" s="669"/>
      <c r="BT33" s="669"/>
      <c r="BU33" s="669"/>
      <c r="BV33" s="669"/>
      <c r="BW33" s="669"/>
      <c r="BX33" s="670">
        <v>96.4</v>
      </c>
      <c r="BY33" s="669"/>
      <c r="BZ33" s="669"/>
      <c r="CA33" s="669"/>
      <c r="CB33" s="671"/>
      <c r="CD33" s="607" t="s">
        <v>307</v>
      </c>
      <c r="CE33" s="608"/>
      <c r="CF33" s="608"/>
      <c r="CG33" s="608"/>
      <c r="CH33" s="608"/>
      <c r="CI33" s="608"/>
      <c r="CJ33" s="608"/>
      <c r="CK33" s="608"/>
      <c r="CL33" s="608"/>
      <c r="CM33" s="608"/>
      <c r="CN33" s="608"/>
      <c r="CO33" s="608"/>
      <c r="CP33" s="608"/>
      <c r="CQ33" s="609"/>
      <c r="CR33" s="610">
        <v>3495475</v>
      </c>
      <c r="CS33" s="643"/>
      <c r="CT33" s="643"/>
      <c r="CU33" s="643"/>
      <c r="CV33" s="643"/>
      <c r="CW33" s="643"/>
      <c r="CX33" s="643"/>
      <c r="CY33" s="644"/>
      <c r="CZ33" s="615">
        <v>57.2</v>
      </c>
      <c r="DA33" s="640"/>
      <c r="DB33" s="640"/>
      <c r="DC33" s="645"/>
      <c r="DD33" s="619">
        <v>2710353</v>
      </c>
      <c r="DE33" s="643"/>
      <c r="DF33" s="643"/>
      <c r="DG33" s="643"/>
      <c r="DH33" s="643"/>
      <c r="DI33" s="643"/>
      <c r="DJ33" s="643"/>
      <c r="DK33" s="644"/>
      <c r="DL33" s="619">
        <v>1787283</v>
      </c>
      <c r="DM33" s="643"/>
      <c r="DN33" s="643"/>
      <c r="DO33" s="643"/>
      <c r="DP33" s="643"/>
      <c r="DQ33" s="643"/>
      <c r="DR33" s="643"/>
      <c r="DS33" s="643"/>
      <c r="DT33" s="643"/>
      <c r="DU33" s="643"/>
      <c r="DV33" s="644"/>
      <c r="DW33" s="615">
        <v>46.4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14962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1118781</v>
      </c>
      <c r="CS34" s="611"/>
      <c r="CT34" s="611"/>
      <c r="CU34" s="611"/>
      <c r="CV34" s="611"/>
      <c r="CW34" s="611"/>
      <c r="CX34" s="611"/>
      <c r="CY34" s="612"/>
      <c r="CZ34" s="615">
        <v>18.3</v>
      </c>
      <c r="DA34" s="640"/>
      <c r="DB34" s="640"/>
      <c r="DC34" s="645"/>
      <c r="DD34" s="619">
        <v>833270</v>
      </c>
      <c r="DE34" s="611"/>
      <c r="DF34" s="611"/>
      <c r="DG34" s="611"/>
      <c r="DH34" s="611"/>
      <c r="DI34" s="611"/>
      <c r="DJ34" s="611"/>
      <c r="DK34" s="612"/>
      <c r="DL34" s="619">
        <v>460841</v>
      </c>
      <c r="DM34" s="611"/>
      <c r="DN34" s="611"/>
      <c r="DO34" s="611"/>
      <c r="DP34" s="611"/>
      <c r="DQ34" s="611"/>
      <c r="DR34" s="611"/>
      <c r="DS34" s="611"/>
      <c r="DT34" s="611"/>
      <c r="DU34" s="611"/>
      <c r="DV34" s="612"/>
      <c r="DW34" s="615">
        <v>12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579913</v>
      </c>
      <c r="S35" s="611"/>
      <c r="T35" s="611"/>
      <c r="U35" s="611"/>
      <c r="V35" s="611"/>
      <c r="W35" s="611"/>
      <c r="X35" s="611"/>
      <c r="Y35" s="612"/>
      <c r="Z35" s="613">
        <v>9.1999999999999993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87233</v>
      </c>
      <c r="CS35" s="643"/>
      <c r="CT35" s="643"/>
      <c r="CU35" s="643"/>
      <c r="CV35" s="643"/>
      <c r="CW35" s="643"/>
      <c r="CX35" s="643"/>
      <c r="CY35" s="644"/>
      <c r="CZ35" s="615">
        <v>1.4</v>
      </c>
      <c r="DA35" s="640"/>
      <c r="DB35" s="640"/>
      <c r="DC35" s="645"/>
      <c r="DD35" s="619">
        <v>67209</v>
      </c>
      <c r="DE35" s="643"/>
      <c r="DF35" s="643"/>
      <c r="DG35" s="643"/>
      <c r="DH35" s="643"/>
      <c r="DI35" s="643"/>
      <c r="DJ35" s="643"/>
      <c r="DK35" s="644"/>
      <c r="DL35" s="619">
        <v>67077</v>
      </c>
      <c r="DM35" s="643"/>
      <c r="DN35" s="643"/>
      <c r="DO35" s="643"/>
      <c r="DP35" s="643"/>
      <c r="DQ35" s="643"/>
      <c r="DR35" s="643"/>
      <c r="DS35" s="643"/>
      <c r="DT35" s="643"/>
      <c r="DU35" s="643"/>
      <c r="DV35" s="644"/>
      <c r="DW35" s="615">
        <v>1.7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160354</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1171644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7269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1704899</v>
      </c>
      <c r="CS36" s="611"/>
      <c r="CT36" s="611"/>
      <c r="CU36" s="611"/>
      <c r="CV36" s="611"/>
      <c r="CW36" s="611"/>
      <c r="CX36" s="611"/>
      <c r="CY36" s="612"/>
      <c r="CZ36" s="615">
        <v>27.9</v>
      </c>
      <c r="DA36" s="640"/>
      <c r="DB36" s="640"/>
      <c r="DC36" s="645"/>
      <c r="DD36" s="619">
        <v>1370638</v>
      </c>
      <c r="DE36" s="611"/>
      <c r="DF36" s="611"/>
      <c r="DG36" s="611"/>
      <c r="DH36" s="611"/>
      <c r="DI36" s="611"/>
      <c r="DJ36" s="611"/>
      <c r="DK36" s="612"/>
      <c r="DL36" s="619">
        <v>870406</v>
      </c>
      <c r="DM36" s="611"/>
      <c r="DN36" s="611"/>
      <c r="DO36" s="611"/>
      <c r="DP36" s="611"/>
      <c r="DQ36" s="611"/>
      <c r="DR36" s="611"/>
      <c r="DS36" s="611"/>
      <c r="DT36" s="611"/>
      <c r="DU36" s="611"/>
      <c r="DV36" s="612"/>
      <c r="DW36" s="615">
        <v>22.6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174396</v>
      </c>
      <c r="S37" s="611"/>
      <c r="T37" s="611"/>
      <c r="U37" s="611"/>
      <c r="V37" s="611"/>
      <c r="W37" s="611"/>
      <c r="X37" s="611"/>
      <c r="Y37" s="612"/>
      <c r="Z37" s="613">
        <v>2.8</v>
      </c>
      <c r="AA37" s="613"/>
      <c r="AB37" s="613"/>
      <c r="AC37" s="613"/>
      <c r="AD37" s="614">
        <v>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480082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2269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334954</v>
      </c>
      <c r="CS37" s="643"/>
      <c r="CT37" s="643"/>
      <c r="CU37" s="643"/>
      <c r="CV37" s="643"/>
      <c r="CW37" s="643"/>
      <c r="CX37" s="643"/>
      <c r="CY37" s="644"/>
      <c r="CZ37" s="615">
        <v>5.5</v>
      </c>
      <c r="DA37" s="640"/>
      <c r="DB37" s="640"/>
      <c r="DC37" s="645"/>
      <c r="DD37" s="619">
        <v>329858</v>
      </c>
      <c r="DE37" s="643"/>
      <c r="DF37" s="643"/>
      <c r="DG37" s="643"/>
      <c r="DH37" s="643"/>
      <c r="DI37" s="643"/>
      <c r="DJ37" s="643"/>
      <c r="DK37" s="644"/>
      <c r="DL37" s="619">
        <v>278199</v>
      </c>
      <c r="DM37" s="643"/>
      <c r="DN37" s="643"/>
      <c r="DO37" s="643"/>
      <c r="DP37" s="643"/>
      <c r="DQ37" s="643"/>
      <c r="DR37" s="643"/>
      <c r="DS37" s="643"/>
      <c r="DT37" s="643"/>
      <c r="DU37" s="643"/>
      <c r="DV37" s="644"/>
      <c r="DW37" s="615">
        <v>7.2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311626</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180752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947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444868</v>
      </c>
      <c r="CS38" s="611"/>
      <c r="CT38" s="611"/>
      <c r="CU38" s="611"/>
      <c r="CV38" s="611"/>
      <c r="CW38" s="611"/>
      <c r="CX38" s="611"/>
      <c r="CY38" s="612"/>
      <c r="CZ38" s="615">
        <v>7.3</v>
      </c>
      <c r="DA38" s="640"/>
      <c r="DB38" s="640"/>
      <c r="DC38" s="645"/>
      <c r="DD38" s="619">
        <v>390391</v>
      </c>
      <c r="DE38" s="611"/>
      <c r="DF38" s="611"/>
      <c r="DG38" s="611"/>
      <c r="DH38" s="611"/>
      <c r="DI38" s="611"/>
      <c r="DJ38" s="611"/>
      <c r="DK38" s="612"/>
      <c r="DL38" s="619">
        <v>388959</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95561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1368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77694</v>
      </c>
      <c r="CS39" s="643"/>
      <c r="CT39" s="643"/>
      <c r="CU39" s="643"/>
      <c r="CV39" s="643"/>
      <c r="CW39" s="643"/>
      <c r="CX39" s="643"/>
      <c r="CY39" s="644"/>
      <c r="CZ39" s="615">
        <v>1.3</v>
      </c>
      <c r="DA39" s="640"/>
      <c r="DB39" s="640"/>
      <c r="DC39" s="645"/>
      <c r="DD39" s="619">
        <v>48845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7326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65942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84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62000</v>
      </c>
      <c r="CS40" s="611"/>
      <c r="CT40" s="611"/>
      <c r="CU40" s="611"/>
      <c r="CV40" s="611"/>
      <c r="CW40" s="611"/>
      <c r="CX40" s="611"/>
      <c r="CY40" s="612"/>
      <c r="CZ40" s="615">
        <v>1</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6278461</v>
      </c>
      <c r="S41" s="683"/>
      <c r="T41" s="683"/>
      <c r="U41" s="683"/>
      <c r="V41" s="683"/>
      <c r="W41" s="683"/>
      <c r="X41" s="683"/>
      <c r="Y41" s="687"/>
      <c r="Z41" s="688">
        <v>100</v>
      </c>
      <c r="AA41" s="688"/>
      <c r="AB41" s="688"/>
      <c r="AC41" s="688"/>
      <c r="AD41" s="689">
        <v>3841715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51579</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297728</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460629</v>
      </c>
      <c r="CS42" s="643"/>
      <c r="CT42" s="643"/>
      <c r="CU42" s="643"/>
      <c r="CV42" s="643"/>
      <c r="CW42" s="643"/>
      <c r="CX42" s="643"/>
      <c r="CY42" s="644"/>
      <c r="CZ42" s="615">
        <v>7.5</v>
      </c>
      <c r="DA42" s="640"/>
      <c r="DB42" s="640"/>
      <c r="DC42" s="645"/>
      <c r="DD42" s="619">
        <v>126820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7720</v>
      </c>
      <c r="CS43" s="643"/>
      <c r="CT43" s="643"/>
      <c r="CU43" s="643"/>
      <c r="CV43" s="643"/>
      <c r="CW43" s="643"/>
      <c r="CX43" s="643"/>
      <c r="CY43" s="644"/>
      <c r="CZ43" s="615">
        <v>0.1</v>
      </c>
      <c r="DA43" s="640"/>
      <c r="DB43" s="640"/>
      <c r="DC43" s="645"/>
      <c r="DD43" s="619">
        <v>7720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457390</v>
      </c>
      <c r="CS44" s="611"/>
      <c r="CT44" s="611"/>
      <c r="CU44" s="611"/>
      <c r="CV44" s="611"/>
      <c r="CW44" s="611"/>
      <c r="CX44" s="611"/>
      <c r="CY44" s="612"/>
      <c r="CZ44" s="615">
        <v>7.5</v>
      </c>
      <c r="DA44" s="616"/>
      <c r="DB44" s="616"/>
      <c r="DC44" s="622"/>
      <c r="DD44" s="619">
        <v>123581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153583</v>
      </c>
      <c r="CS45" s="643"/>
      <c r="CT45" s="643"/>
      <c r="CU45" s="643"/>
      <c r="CV45" s="643"/>
      <c r="CW45" s="643"/>
      <c r="CX45" s="643"/>
      <c r="CY45" s="644"/>
      <c r="CZ45" s="615">
        <v>2.5</v>
      </c>
      <c r="DA45" s="640"/>
      <c r="DB45" s="640"/>
      <c r="DC45" s="645"/>
      <c r="DD45" s="619">
        <v>31178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302830</v>
      </c>
      <c r="CS46" s="611"/>
      <c r="CT46" s="611"/>
      <c r="CU46" s="611"/>
      <c r="CV46" s="611"/>
      <c r="CW46" s="611"/>
      <c r="CX46" s="611"/>
      <c r="CY46" s="612"/>
      <c r="CZ46" s="615">
        <v>5</v>
      </c>
      <c r="DA46" s="616"/>
      <c r="DB46" s="616"/>
      <c r="DC46" s="622"/>
      <c r="DD46" s="619">
        <v>91426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3239</v>
      </c>
      <c r="CS47" s="643"/>
      <c r="CT47" s="643"/>
      <c r="CU47" s="643"/>
      <c r="CV47" s="643"/>
      <c r="CW47" s="643"/>
      <c r="CX47" s="643"/>
      <c r="CY47" s="644"/>
      <c r="CZ47" s="615">
        <v>0.1</v>
      </c>
      <c r="DA47" s="640"/>
      <c r="DB47" s="640"/>
      <c r="DC47" s="645"/>
      <c r="DD47" s="619">
        <v>3239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6107994</v>
      </c>
      <c r="CS49" s="669"/>
      <c r="CT49" s="669"/>
      <c r="CU49" s="669"/>
      <c r="CV49" s="669"/>
      <c r="CW49" s="669"/>
      <c r="CX49" s="669"/>
      <c r="CY49" s="698"/>
      <c r="CZ49" s="690">
        <v>100</v>
      </c>
      <c r="DA49" s="699"/>
      <c r="DB49" s="699"/>
      <c r="DC49" s="700"/>
      <c r="DD49" s="701">
        <v>4656342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EEe+rMNvOheNonEOO5LKAtOrFD2y3wJqT/G6wUbMQo3db4UmNCE9Oh2+ccHnUrMuY9xhf3rIw8ymPleEUfkyg==" saltValue="kCk0sdiQGSyKmQs9eTYb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70" zoomScaleNormal="70" zoomScaleSheetLayoutView="70" workbookViewId="0">
      <selection activeCell="AU75" sqref="AU75:AY7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6271</v>
      </c>
      <c r="R7" s="740"/>
      <c r="S7" s="740"/>
      <c r="T7" s="740"/>
      <c r="U7" s="740"/>
      <c r="V7" s="740">
        <v>6108</v>
      </c>
      <c r="W7" s="740"/>
      <c r="X7" s="740"/>
      <c r="Y7" s="740"/>
      <c r="Z7" s="740"/>
      <c r="AA7" s="740">
        <v>163</v>
      </c>
      <c r="AB7" s="740"/>
      <c r="AC7" s="740"/>
      <c r="AD7" s="740"/>
      <c r="AE7" s="741"/>
      <c r="AF7" s="742">
        <v>142</v>
      </c>
      <c r="AG7" s="743"/>
      <c r="AH7" s="743"/>
      <c r="AI7" s="743"/>
      <c r="AJ7" s="744"/>
      <c r="AK7" s="745">
        <v>580</v>
      </c>
      <c r="AL7" s="746"/>
      <c r="AM7" s="746"/>
      <c r="AN7" s="746"/>
      <c r="AO7" s="746"/>
      <c r="AP7" s="746">
        <v>5456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574</v>
      </c>
      <c r="BT7" s="734"/>
      <c r="BU7" s="734"/>
      <c r="BV7" s="734"/>
      <c r="BW7" s="734"/>
      <c r="BX7" s="734"/>
      <c r="BY7" s="734"/>
      <c r="BZ7" s="734"/>
      <c r="CA7" s="734"/>
      <c r="CB7" s="734"/>
      <c r="CC7" s="734"/>
      <c r="CD7" s="734"/>
      <c r="CE7" s="734"/>
      <c r="CF7" s="734"/>
      <c r="CG7" s="749"/>
      <c r="CH7" s="730">
        <v>-5</v>
      </c>
      <c r="CI7" s="731"/>
      <c r="CJ7" s="731"/>
      <c r="CK7" s="731"/>
      <c r="CL7" s="732"/>
      <c r="CM7" s="730">
        <v>47</v>
      </c>
      <c r="CN7" s="731"/>
      <c r="CO7" s="731"/>
      <c r="CP7" s="731"/>
      <c r="CQ7" s="732"/>
      <c r="CR7" s="730">
        <v>98</v>
      </c>
      <c r="CS7" s="731"/>
      <c r="CT7" s="731"/>
      <c r="CU7" s="731"/>
      <c r="CV7" s="732"/>
      <c r="CW7" s="730" t="s">
        <v>577</v>
      </c>
      <c r="CX7" s="731"/>
      <c r="CY7" s="731"/>
      <c r="CZ7" s="731"/>
      <c r="DA7" s="732"/>
      <c r="DB7" s="730" t="s">
        <v>577</v>
      </c>
      <c r="DC7" s="731"/>
      <c r="DD7" s="731"/>
      <c r="DE7" s="731"/>
      <c r="DF7" s="732"/>
      <c r="DG7" s="730" t="s">
        <v>577</v>
      </c>
      <c r="DH7" s="731"/>
      <c r="DI7" s="731"/>
      <c r="DJ7" s="731"/>
      <c r="DK7" s="732"/>
      <c r="DL7" s="730" t="s">
        <v>577</v>
      </c>
      <c r="DM7" s="731"/>
      <c r="DN7" s="731"/>
      <c r="DO7" s="731"/>
      <c r="DP7" s="732"/>
      <c r="DQ7" s="730" t="s">
        <v>577</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7</v>
      </c>
      <c r="R8" s="771"/>
      <c r="S8" s="771"/>
      <c r="T8" s="771"/>
      <c r="U8" s="771"/>
      <c r="V8" s="771">
        <v>0</v>
      </c>
      <c r="W8" s="771"/>
      <c r="X8" s="771"/>
      <c r="Y8" s="771"/>
      <c r="Z8" s="771"/>
      <c r="AA8" s="771">
        <v>7</v>
      </c>
      <c r="AB8" s="771"/>
      <c r="AC8" s="771"/>
      <c r="AD8" s="771"/>
      <c r="AE8" s="772"/>
      <c r="AF8" s="773">
        <v>7</v>
      </c>
      <c r="AG8" s="774"/>
      <c r="AH8" s="774"/>
      <c r="AI8" s="774"/>
      <c r="AJ8" s="775"/>
      <c r="AK8" s="756" t="s">
        <v>558</v>
      </c>
      <c r="AL8" s="757"/>
      <c r="AM8" s="757"/>
      <c r="AN8" s="757"/>
      <c r="AO8" s="757"/>
      <c r="AP8" s="757" t="s">
        <v>558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575</v>
      </c>
      <c r="BT8" s="761"/>
      <c r="BU8" s="761"/>
      <c r="BV8" s="761"/>
      <c r="BW8" s="761"/>
      <c r="BX8" s="761"/>
      <c r="BY8" s="761"/>
      <c r="BZ8" s="761"/>
      <c r="CA8" s="761"/>
      <c r="CB8" s="761"/>
      <c r="CC8" s="761"/>
      <c r="CD8" s="761"/>
      <c r="CE8" s="761"/>
      <c r="CF8" s="761"/>
      <c r="CG8" s="762"/>
      <c r="CH8" s="763">
        <v>0</v>
      </c>
      <c r="CI8" s="764"/>
      <c r="CJ8" s="764"/>
      <c r="CK8" s="764"/>
      <c r="CL8" s="765"/>
      <c r="CM8" s="763">
        <v>68</v>
      </c>
      <c r="CN8" s="764"/>
      <c r="CO8" s="764"/>
      <c r="CP8" s="764"/>
      <c r="CQ8" s="765"/>
      <c r="CR8" s="763">
        <v>8</v>
      </c>
      <c r="CS8" s="764"/>
      <c r="CT8" s="764"/>
      <c r="CU8" s="764"/>
      <c r="CV8" s="765"/>
      <c r="CW8" s="763" t="s">
        <v>577</v>
      </c>
      <c r="CX8" s="764"/>
      <c r="CY8" s="764"/>
      <c r="CZ8" s="764"/>
      <c r="DA8" s="765"/>
      <c r="DB8" s="763" t="s">
        <v>577</v>
      </c>
      <c r="DC8" s="764"/>
      <c r="DD8" s="764"/>
      <c r="DE8" s="764"/>
      <c r="DF8" s="765"/>
      <c r="DG8" s="763" t="s">
        <v>577</v>
      </c>
      <c r="DH8" s="764"/>
      <c r="DI8" s="764"/>
      <c r="DJ8" s="764"/>
      <c r="DK8" s="765"/>
      <c r="DL8" s="763" t="s">
        <v>577</v>
      </c>
      <c r="DM8" s="764"/>
      <c r="DN8" s="764"/>
      <c r="DO8" s="764"/>
      <c r="DP8" s="765"/>
      <c r="DQ8" s="763" t="s">
        <v>577</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576</v>
      </c>
      <c r="BT9" s="761"/>
      <c r="BU9" s="761"/>
      <c r="BV9" s="761"/>
      <c r="BW9" s="761"/>
      <c r="BX9" s="761"/>
      <c r="BY9" s="761"/>
      <c r="BZ9" s="761"/>
      <c r="CA9" s="761"/>
      <c r="CB9" s="761"/>
      <c r="CC9" s="761"/>
      <c r="CD9" s="761"/>
      <c r="CE9" s="761"/>
      <c r="CF9" s="761"/>
      <c r="CG9" s="762"/>
      <c r="CH9" s="763">
        <v>27</v>
      </c>
      <c r="CI9" s="764"/>
      <c r="CJ9" s="764"/>
      <c r="CK9" s="764"/>
      <c r="CL9" s="765"/>
      <c r="CM9" s="763">
        <v>1112</v>
      </c>
      <c r="CN9" s="764"/>
      <c r="CO9" s="764"/>
      <c r="CP9" s="764"/>
      <c r="CQ9" s="765"/>
      <c r="CR9" s="763">
        <v>100</v>
      </c>
      <c r="CS9" s="764"/>
      <c r="CT9" s="764"/>
      <c r="CU9" s="764"/>
      <c r="CV9" s="765"/>
      <c r="CW9" s="763" t="s">
        <v>577</v>
      </c>
      <c r="CX9" s="764"/>
      <c r="CY9" s="764"/>
      <c r="CZ9" s="764"/>
      <c r="DA9" s="765"/>
      <c r="DB9" s="763" t="s">
        <v>577</v>
      </c>
      <c r="DC9" s="764"/>
      <c r="DD9" s="764"/>
      <c r="DE9" s="764"/>
      <c r="DF9" s="765"/>
      <c r="DG9" s="763" t="s">
        <v>577</v>
      </c>
      <c r="DH9" s="764"/>
      <c r="DI9" s="764"/>
      <c r="DJ9" s="764"/>
      <c r="DK9" s="765"/>
      <c r="DL9" s="763" t="s">
        <v>577</v>
      </c>
      <c r="DM9" s="764"/>
      <c r="DN9" s="764"/>
      <c r="DO9" s="764"/>
      <c r="DP9" s="765"/>
      <c r="DQ9" s="763" t="s">
        <v>577</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f>SUM(Q7:U8)</f>
        <v>6278</v>
      </c>
      <c r="R23" s="780"/>
      <c r="S23" s="780"/>
      <c r="T23" s="780"/>
      <c r="U23" s="780"/>
      <c r="V23" s="780">
        <f t="shared" ref="V23" si="0">SUM(V7:Z8)</f>
        <v>6108</v>
      </c>
      <c r="W23" s="780"/>
      <c r="X23" s="780"/>
      <c r="Y23" s="780"/>
      <c r="Z23" s="780"/>
      <c r="AA23" s="780">
        <f t="shared" ref="AA23" si="1">SUM(AA7:AE8)</f>
        <v>170</v>
      </c>
      <c r="AB23" s="780"/>
      <c r="AC23" s="780"/>
      <c r="AD23" s="780"/>
      <c r="AE23" s="781"/>
      <c r="AF23" s="782">
        <v>149</v>
      </c>
      <c r="AG23" s="780"/>
      <c r="AH23" s="780"/>
      <c r="AI23" s="780"/>
      <c r="AJ23" s="783"/>
      <c r="AK23" s="784"/>
      <c r="AL23" s="785"/>
      <c r="AM23" s="785"/>
      <c r="AN23" s="785"/>
      <c r="AO23" s="785"/>
      <c r="AP23" s="780">
        <f>SUM(AP7:AT8)</f>
        <v>5456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760</v>
      </c>
      <c r="R28" s="810"/>
      <c r="S28" s="810"/>
      <c r="T28" s="810"/>
      <c r="U28" s="810"/>
      <c r="V28" s="810">
        <v>753</v>
      </c>
      <c r="W28" s="810"/>
      <c r="X28" s="810"/>
      <c r="Y28" s="810"/>
      <c r="Z28" s="810"/>
      <c r="AA28" s="810">
        <v>7</v>
      </c>
      <c r="AB28" s="810"/>
      <c r="AC28" s="810"/>
      <c r="AD28" s="810"/>
      <c r="AE28" s="811"/>
      <c r="AF28" s="812">
        <v>7</v>
      </c>
      <c r="AG28" s="810"/>
      <c r="AH28" s="810"/>
      <c r="AI28" s="810"/>
      <c r="AJ28" s="813"/>
      <c r="AK28" s="814">
        <v>52</v>
      </c>
      <c r="AL28" s="815"/>
      <c r="AM28" s="815"/>
      <c r="AN28" s="815"/>
      <c r="AO28" s="815"/>
      <c r="AP28" s="815" t="s">
        <v>577</v>
      </c>
      <c r="AQ28" s="815"/>
      <c r="AR28" s="815"/>
      <c r="AS28" s="815"/>
      <c r="AT28" s="815"/>
      <c r="AU28" s="815" t="s">
        <v>577</v>
      </c>
      <c r="AV28" s="815"/>
      <c r="AW28" s="815"/>
      <c r="AX28" s="815"/>
      <c r="AY28" s="815"/>
      <c r="AZ28" s="816" t="s">
        <v>577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5</v>
      </c>
      <c r="R29" s="771"/>
      <c r="S29" s="771"/>
      <c r="T29" s="771"/>
      <c r="U29" s="771"/>
      <c r="V29" s="771">
        <v>5</v>
      </c>
      <c r="W29" s="771"/>
      <c r="X29" s="771"/>
      <c r="Y29" s="771"/>
      <c r="Z29" s="771"/>
      <c r="AA29" s="771">
        <v>0</v>
      </c>
      <c r="AB29" s="771"/>
      <c r="AC29" s="771"/>
      <c r="AD29" s="771"/>
      <c r="AE29" s="772"/>
      <c r="AF29" s="773" t="s">
        <v>122</v>
      </c>
      <c r="AG29" s="774"/>
      <c r="AH29" s="774"/>
      <c r="AI29" s="774"/>
      <c r="AJ29" s="775"/>
      <c r="AK29" s="821" t="s">
        <v>577</v>
      </c>
      <c r="AL29" s="817"/>
      <c r="AM29" s="817"/>
      <c r="AN29" s="817"/>
      <c r="AO29" s="817"/>
      <c r="AP29" s="817" t="s">
        <v>577</v>
      </c>
      <c r="AQ29" s="817"/>
      <c r="AR29" s="817"/>
      <c r="AS29" s="817"/>
      <c r="AT29" s="817"/>
      <c r="AU29" s="817" t="s">
        <v>577</v>
      </c>
      <c r="AV29" s="817"/>
      <c r="AW29" s="817"/>
      <c r="AX29" s="817"/>
      <c r="AY29" s="817"/>
      <c r="AZ29" s="818" t="s">
        <v>577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109</v>
      </c>
      <c r="R30" s="771"/>
      <c r="S30" s="771"/>
      <c r="T30" s="771"/>
      <c r="U30" s="771"/>
      <c r="V30" s="771">
        <v>108</v>
      </c>
      <c r="W30" s="771"/>
      <c r="X30" s="771"/>
      <c r="Y30" s="771"/>
      <c r="Z30" s="771"/>
      <c r="AA30" s="771">
        <v>1</v>
      </c>
      <c r="AB30" s="771"/>
      <c r="AC30" s="771"/>
      <c r="AD30" s="771"/>
      <c r="AE30" s="772"/>
      <c r="AF30" s="773">
        <v>1</v>
      </c>
      <c r="AG30" s="774"/>
      <c r="AH30" s="774"/>
      <c r="AI30" s="774"/>
      <c r="AJ30" s="775"/>
      <c r="AK30" s="821" t="s">
        <v>577</v>
      </c>
      <c r="AL30" s="817"/>
      <c r="AM30" s="817"/>
      <c r="AN30" s="817"/>
      <c r="AO30" s="817"/>
      <c r="AP30" s="817" t="s">
        <v>577</v>
      </c>
      <c r="AQ30" s="817"/>
      <c r="AR30" s="817"/>
      <c r="AS30" s="817"/>
      <c r="AT30" s="817"/>
      <c r="AU30" s="817" t="s">
        <v>577</v>
      </c>
      <c r="AV30" s="817"/>
      <c r="AW30" s="817"/>
      <c r="AX30" s="817"/>
      <c r="AY30" s="817"/>
      <c r="AZ30" s="818" t="s">
        <v>577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1099</v>
      </c>
      <c r="R31" s="771"/>
      <c r="S31" s="771"/>
      <c r="T31" s="771"/>
      <c r="U31" s="771"/>
      <c r="V31" s="771">
        <v>1040</v>
      </c>
      <c r="W31" s="771"/>
      <c r="X31" s="771"/>
      <c r="Y31" s="771"/>
      <c r="Z31" s="771"/>
      <c r="AA31" s="771">
        <v>59</v>
      </c>
      <c r="AB31" s="771"/>
      <c r="AC31" s="771"/>
      <c r="AD31" s="771"/>
      <c r="AE31" s="772"/>
      <c r="AF31" s="773">
        <v>59</v>
      </c>
      <c r="AG31" s="774"/>
      <c r="AH31" s="774"/>
      <c r="AI31" s="774"/>
      <c r="AJ31" s="775"/>
      <c r="AK31" s="821">
        <v>169</v>
      </c>
      <c r="AL31" s="817"/>
      <c r="AM31" s="817"/>
      <c r="AN31" s="817"/>
      <c r="AO31" s="817"/>
      <c r="AP31" s="817" t="s">
        <v>577</v>
      </c>
      <c r="AQ31" s="817"/>
      <c r="AR31" s="817"/>
      <c r="AS31" s="817"/>
      <c r="AT31" s="817"/>
      <c r="AU31" s="817" t="s">
        <v>577</v>
      </c>
      <c r="AV31" s="817"/>
      <c r="AW31" s="817"/>
      <c r="AX31" s="817"/>
      <c r="AY31" s="817"/>
      <c r="AZ31" s="818" t="s">
        <v>577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252</v>
      </c>
      <c r="R32" s="771"/>
      <c r="S32" s="771"/>
      <c r="T32" s="771"/>
      <c r="U32" s="771"/>
      <c r="V32" s="771">
        <v>249</v>
      </c>
      <c r="W32" s="771"/>
      <c r="X32" s="771"/>
      <c r="Y32" s="771"/>
      <c r="Z32" s="771"/>
      <c r="AA32" s="771">
        <v>3</v>
      </c>
      <c r="AB32" s="771"/>
      <c r="AC32" s="771"/>
      <c r="AD32" s="771"/>
      <c r="AE32" s="772"/>
      <c r="AF32" s="773">
        <v>361</v>
      </c>
      <c r="AG32" s="774"/>
      <c r="AH32" s="774"/>
      <c r="AI32" s="774"/>
      <c r="AJ32" s="775"/>
      <c r="AK32" s="821">
        <v>23</v>
      </c>
      <c r="AL32" s="817"/>
      <c r="AM32" s="817"/>
      <c r="AN32" s="817"/>
      <c r="AO32" s="817"/>
      <c r="AP32" s="817">
        <v>1009</v>
      </c>
      <c r="AQ32" s="817"/>
      <c r="AR32" s="817"/>
      <c r="AS32" s="817"/>
      <c r="AT32" s="817"/>
      <c r="AU32" s="817">
        <v>1009</v>
      </c>
      <c r="AV32" s="817"/>
      <c r="AW32" s="817"/>
      <c r="AX32" s="817"/>
      <c r="AY32" s="817"/>
      <c r="AZ32" s="818" t="s">
        <v>558</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447</v>
      </c>
      <c r="R33" s="771"/>
      <c r="S33" s="771"/>
      <c r="T33" s="771"/>
      <c r="U33" s="771"/>
      <c r="V33" s="771">
        <v>405</v>
      </c>
      <c r="W33" s="771"/>
      <c r="X33" s="771"/>
      <c r="Y33" s="771"/>
      <c r="Z33" s="771"/>
      <c r="AA33" s="771">
        <v>43</v>
      </c>
      <c r="AB33" s="771"/>
      <c r="AC33" s="771"/>
      <c r="AD33" s="771"/>
      <c r="AE33" s="772"/>
      <c r="AF33" s="773">
        <v>92</v>
      </c>
      <c r="AG33" s="774"/>
      <c r="AH33" s="774"/>
      <c r="AI33" s="774"/>
      <c r="AJ33" s="775"/>
      <c r="AK33" s="821">
        <v>112</v>
      </c>
      <c r="AL33" s="817"/>
      <c r="AM33" s="817"/>
      <c r="AN33" s="817"/>
      <c r="AO33" s="817"/>
      <c r="AP33" s="817">
        <v>1455</v>
      </c>
      <c r="AQ33" s="817"/>
      <c r="AR33" s="817"/>
      <c r="AS33" s="817"/>
      <c r="AT33" s="817"/>
      <c r="AU33" s="817">
        <v>1455</v>
      </c>
      <c r="AV33" s="817"/>
      <c r="AW33" s="817"/>
      <c r="AX33" s="817"/>
      <c r="AY33" s="817"/>
      <c r="AZ33" s="818" t="s">
        <v>558</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8</v>
      </c>
      <c r="R34" s="771"/>
      <c r="S34" s="771"/>
      <c r="T34" s="771"/>
      <c r="U34" s="771"/>
      <c r="V34" s="771">
        <v>9</v>
      </c>
      <c r="W34" s="771"/>
      <c r="X34" s="771"/>
      <c r="Y34" s="771"/>
      <c r="Z34" s="771"/>
      <c r="AA34" s="771">
        <v>0</v>
      </c>
      <c r="AB34" s="771"/>
      <c r="AC34" s="771"/>
      <c r="AD34" s="771"/>
      <c r="AE34" s="772"/>
      <c r="AF34" s="773">
        <v>21</v>
      </c>
      <c r="AG34" s="774"/>
      <c r="AH34" s="774"/>
      <c r="AI34" s="774"/>
      <c r="AJ34" s="775"/>
      <c r="AK34" s="821">
        <v>4</v>
      </c>
      <c r="AL34" s="817"/>
      <c r="AM34" s="817"/>
      <c r="AN34" s="817"/>
      <c r="AO34" s="817"/>
      <c r="AP34" s="817">
        <v>3</v>
      </c>
      <c r="AQ34" s="817"/>
      <c r="AR34" s="817"/>
      <c r="AS34" s="817"/>
      <c r="AT34" s="817"/>
      <c r="AU34" s="817">
        <v>3</v>
      </c>
      <c r="AV34" s="817"/>
      <c r="AW34" s="817"/>
      <c r="AX34" s="817"/>
      <c r="AY34" s="817"/>
      <c r="AZ34" s="818" t="s">
        <v>558</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102</v>
      </c>
      <c r="R35" s="771"/>
      <c r="S35" s="771"/>
      <c r="T35" s="771"/>
      <c r="U35" s="771"/>
      <c r="V35" s="771">
        <v>91</v>
      </c>
      <c r="W35" s="771"/>
      <c r="X35" s="771"/>
      <c r="Y35" s="771"/>
      <c r="Z35" s="771"/>
      <c r="AA35" s="771">
        <v>11</v>
      </c>
      <c r="AB35" s="771"/>
      <c r="AC35" s="771"/>
      <c r="AD35" s="771"/>
      <c r="AE35" s="772"/>
      <c r="AF35" s="773">
        <v>11</v>
      </c>
      <c r="AG35" s="774"/>
      <c r="AH35" s="774"/>
      <c r="AI35" s="774"/>
      <c r="AJ35" s="775"/>
      <c r="AK35" s="821">
        <v>3</v>
      </c>
      <c r="AL35" s="817"/>
      <c r="AM35" s="817"/>
      <c r="AN35" s="817"/>
      <c r="AO35" s="817"/>
      <c r="AP35" s="817" t="s">
        <v>558</v>
      </c>
      <c r="AQ35" s="817"/>
      <c r="AR35" s="817"/>
      <c r="AS35" s="817"/>
      <c r="AT35" s="817"/>
      <c r="AU35" s="817" t="s">
        <v>558</v>
      </c>
      <c r="AV35" s="817"/>
      <c r="AW35" s="817"/>
      <c r="AX35" s="817"/>
      <c r="AY35" s="817"/>
      <c r="AZ35" s="818" t="s">
        <v>558</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551</v>
      </c>
      <c r="AG63" s="831"/>
      <c r="AH63" s="831"/>
      <c r="AI63" s="831"/>
      <c r="AJ63" s="832"/>
      <c r="AK63" s="833"/>
      <c r="AL63" s="828"/>
      <c r="AM63" s="828"/>
      <c r="AN63" s="828"/>
      <c r="AO63" s="828"/>
      <c r="AP63" s="831">
        <f>SUM(AP28:AT35)</f>
        <v>2467</v>
      </c>
      <c r="AQ63" s="831"/>
      <c r="AR63" s="831"/>
      <c r="AS63" s="831"/>
      <c r="AT63" s="831"/>
      <c r="AU63" s="831">
        <f>SUM(AU28:AY35)</f>
        <v>2467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559</v>
      </c>
      <c r="C68" s="857"/>
      <c r="D68" s="857"/>
      <c r="E68" s="857"/>
      <c r="F68" s="857"/>
      <c r="G68" s="857"/>
      <c r="H68" s="857"/>
      <c r="I68" s="857"/>
      <c r="J68" s="857"/>
      <c r="K68" s="857"/>
      <c r="L68" s="857"/>
      <c r="M68" s="857"/>
      <c r="N68" s="857"/>
      <c r="O68" s="857"/>
      <c r="P68" s="858"/>
      <c r="Q68" s="859">
        <v>2610</v>
      </c>
      <c r="R68" s="853"/>
      <c r="S68" s="853"/>
      <c r="T68" s="853"/>
      <c r="U68" s="853"/>
      <c r="V68" s="853">
        <v>2405</v>
      </c>
      <c r="W68" s="853"/>
      <c r="X68" s="853"/>
      <c r="Y68" s="853"/>
      <c r="Z68" s="853"/>
      <c r="AA68" s="853">
        <v>205</v>
      </c>
      <c r="AB68" s="853"/>
      <c r="AC68" s="853"/>
      <c r="AD68" s="853"/>
      <c r="AE68" s="853"/>
      <c r="AF68" s="853">
        <v>205</v>
      </c>
      <c r="AG68" s="853"/>
      <c r="AH68" s="853"/>
      <c r="AI68" s="853"/>
      <c r="AJ68" s="853"/>
      <c r="AK68" s="853">
        <v>60</v>
      </c>
      <c r="AL68" s="853"/>
      <c r="AM68" s="853"/>
      <c r="AN68" s="853"/>
      <c r="AO68" s="853"/>
      <c r="AP68" s="853">
        <v>88</v>
      </c>
      <c r="AQ68" s="853"/>
      <c r="AR68" s="853"/>
      <c r="AS68" s="853"/>
      <c r="AT68" s="853"/>
      <c r="AU68" s="853">
        <v>24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560</v>
      </c>
      <c r="C69" s="861"/>
      <c r="D69" s="861"/>
      <c r="E69" s="861"/>
      <c r="F69" s="861"/>
      <c r="G69" s="861"/>
      <c r="H69" s="861"/>
      <c r="I69" s="861"/>
      <c r="J69" s="861"/>
      <c r="K69" s="861"/>
      <c r="L69" s="861"/>
      <c r="M69" s="861"/>
      <c r="N69" s="861"/>
      <c r="O69" s="861"/>
      <c r="P69" s="862"/>
      <c r="Q69" s="863">
        <v>144</v>
      </c>
      <c r="R69" s="817"/>
      <c r="S69" s="817"/>
      <c r="T69" s="817"/>
      <c r="U69" s="817"/>
      <c r="V69" s="817">
        <v>51</v>
      </c>
      <c r="W69" s="817"/>
      <c r="X69" s="817"/>
      <c r="Y69" s="817"/>
      <c r="Z69" s="817"/>
      <c r="AA69" s="817">
        <v>93</v>
      </c>
      <c r="AB69" s="817"/>
      <c r="AC69" s="817"/>
      <c r="AD69" s="817"/>
      <c r="AE69" s="817"/>
      <c r="AF69" s="817">
        <v>93</v>
      </c>
      <c r="AG69" s="817"/>
      <c r="AH69" s="817"/>
      <c r="AI69" s="817"/>
      <c r="AJ69" s="817"/>
      <c r="AK69" s="817" t="s">
        <v>558</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561</v>
      </c>
      <c r="C70" s="861"/>
      <c r="D70" s="861"/>
      <c r="E70" s="861"/>
      <c r="F70" s="861"/>
      <c r="G70" s="861"/>
      <c r="H70" s="861"/>
      <c r="I70" s="861"/>
      <c r="J70" s="861"/>
      <c r="K70" s="861"/>
      <c r="L70" s="861"/>
      <c r="M70" s="861"/>
      <c r="N70" s="861"/>
      <c r="O70" s="861"/>
      <c r="P70" s="862"/>
      <c r="Q70" s="863">
        <v>255</v>
      </c>
      <c r="R70" s="817"/>
      <c r="S70" s="817"/>
      <c r="T70" s="817"/>
      <c r="U70" s="817"/>
      <c r="V70" s="817">
        <v>238</v>
      </c>
      <c r="W70" s="817"/>
      <c r="X70" s="817"/>
      <c r="Y70" s="817"/>
      <c r="Z70" s="817"/>
      <c r="AA70" s="817">
        <v>17</v>
      </c>
      <c r="AB70" s="817"/>
      <c r="AC70" s="817"/>
      <c r="AD70" s="817"/>
      <c r="AE70" s="817"/>
      <c r="AF70" s="817">
        <v>17</v>
      </c>
      <c r="AG70" s="817"/>
      <c r="AH70" s="817"/>
      <c r="AI70" s="817"/>
      <c r="AJ70" s="817"/>
      <c r="AK70" s="817" t="s">
        <v>558</v>
      </c>
      <c r="AL70" s="817"/>
      <c r="AM70" s="817"/>
      <c r="AN70" s="817"/>
      <c r="AO70" s="817"/>
      <c r="AP70" s="817" t="s">
        <v>578</v>
      </c>
      <c r="AQ70" s="817"/>
      <c r="AR70" s="817"/>
      <c r="AS70" s="817"/>
      <c r="AT70" s="817"/>
      <c r="AU70" s="817" t="s">
        <v>578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562</v>
      </c>
      <c r="C71" s="861"/>
      <c r="D71" s="861"/>
      <c r="E71" s="861"/>
      <c r="F71" s="861"/>
      <c r="G71" s="861"/>
      <c r="H71" s="861"/>
      <c r="I71" s="861"/>
      <c r="J71" s="861"/>
      <c r="K71" s="861"/>
      <c r="L71" s="861"/>
      <c r="M71" s="861"/>
      <c r="N71" s="861"/>
      <c r="O71" s="861"/>
      <c r="P71" s="862"/>
      <c r="Q71" s="863">
        <v>2905</v>
      </c>
      <c r="R71" s="817"/>
      <c r="S71" s="817"/>
      <c r="T71" s="817"/>
      <c r="U71" s="817"/>
      <c r="V71" s="817">
        <v>2849</v>
      </c>
      <c r="W71" s="817"/>
      <c r="X71" s="817"/>
      <c r="Y71" s="817"/>
      <c r="Z71" s="817"/>
      <c r="AA71" s="817">
        <v>56</v>
      </c>
      <c r="AB71" s="817"/>
      <c r="AC71" s="817"/>
      <c r="AD71" s="817"/>
      <c r="AE71" s="817"/>
      <c r="AF71" s="817">
        <v>56</v>
      </c>
      <c r="AG71" s="817"/>
      <c r="AH71" s="817"/>
      <c r="AI71" s="817"/>
      <c r="AJ71" s="817"/>
      <c r="AK71" s="817" t="s">
        <v>558</v>
      </c>
      <c r="AL71" s="817"/>
      <c r="AM71" s="817"/>
      <c r="AN71" s="817"/>
      <c r="AO71" s="817"/>
      <c r="AP71" s="817">
        <v>858</v>
      </c>
      <c r="AQ71" s="817"/>
      <c r="AR71" s="817"/>
      <c r="AS71" s="817"/>
      <c r="AT71" s="817"/>
      <c r="AU71" s="817">
        <v>60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563</v>
      </c>
      <c r="C72" s="861"/>
      <c r="D72" s="861"/>
      <c r="E72" s="861"/>
      <c r="F72" s="861"/>
      <c r="G72" s="861"/>
      <c r="H72" s="861"/>
      <c r="I72" s="861"/>
      <c r="J72" s="861"/>
      <c r="K72" s="861"/>
      <c r="L72" s="861"/>
      <c r="M72" s="861"/>
      <c r="N72" s="861"/>
      <c r="O72" s="861"/>
      <c r="P72" s="862"/>
      <c r="Q72" s="863">
        <v>3284</v>
      </c>
      <c r="R72" s="817"/>
      <c r="S72" s="817"/>
      <c r="T72" s="817"/>
      <c r="U72" s="817"/>
      <c r="V72" s="817">
        <v>3584</v>
      </c>
      <c r="W72" s="817"/>
      <c r="X72" s="817"/>
      <c r="Y72" s="817"/>
      <c r="Z72" s="817"/>
      <c r="AA72" s="817">
        <v>-300</v>
      </c>
      <c r="AB72" s="817"/>
      <c r="AC72" s="817"/>
      <c r="AD72" s="817"/>
      <c r="AE72" s="817"/>
      <c r="AF72" s="817">
        <v>544</v>
      </c>
      <c r="AG72" s="817"/>
      <c r="AH72" s="817"/>
      <c r="AI72" s="817"/>
      <c r="AJ72" s="817"/>
      <c r="AK72" s="817">
        <v>0</v>
      </c>
      <c r="AL72" s="817"/>
      <c r="AM72" s="817"/>
      <c r="AN72" s="817"/>
      <c r="AO72" s="817"/>
      <c r="AP72" s="817">
        <v>1834</v>
      </c>
      <c r="AQ72" s="817"/>
      <c r="AR72" s="817"/>
      <c r="AS72" s="817"/>
      <c r="AT72" s="817"/>
      <c r="AU72" s="817">
        <v>735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564</v>
      </c>
      <c r="C73" s="861"/>
      <c r="D73" s="861"/>
      <c r="E73" s="861"/>
      <c r="F73" s="861"/>
      <c r="G73" s="861"/>
      <c r="H73" s="861"/>
      <c r="I73" s="861"/>
      <c r="J73" s="861"/>
      <c r="K73" s="861"/>
      <c r="L73" s="861"/>
      <c r="M73" s="861"/>
      <c r="N73" s="861"/>
      <c r="O73" s="861"/>
      <c r="P73" s="862"/>
      <c r="Q73" s="863">
        <v>550</v>
      </c>
      <c r="R73" s="817"/>
      <c r="S73" s="817"/>
      <c r="T73" s="817"/>
      <c r="U73" s="817"/>
      <c r="V73" s="817">
        <v>525</v>
      </c>
      <c r="W73" s="817"/>
      <c r="X73" s="817"/>
      <c r="Y73" s="817"/>
      <c r="Z73" s="817"/>
      <c r="AA73" s="817">
        <v>25</v>
      </c>
      <c r="AB73" s="817"/>
      <c r="AC73" s="817"/>
      <c r="AD73" s="817"/>
      <c r="AE73" s="817"/>
      <c r="AF73" s="817">
        <v>35</v>
      </c>
      <c r="AG73" s="817"/>
      <c r="AH73" s="817"/>
      <c r="AI73" s="817"/>
      <c r="AJ73" s="817"/>
      <c r="AK73" s="817">
        <v>0</v>
      </c>
      <c r="AL73" s="817"/>
      <c r="AM73" s="817"/>
      <c r="AN73" s="817"/>
      <c r="AO73" s="817"/>
      <c r="AP73" s="817">
        <v>229</v>
      </c>
      <c r="AQ73" s="817"/>
      <c r="AR73" s="817"/>
      <c r="AS73" s="817"/>
      <c r="AT73" s="817"/>
      <c r="AU73" s="817">
        <v>23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565</v>
      </c>
      <c r="C74" s="861"/>
      <c r="D74" s="861"/>
      <c r="E74" s="861"/>
      <c r="F74" s="861"/>
      <c r="G74" s="861"/>
      <c r="H74" s="861"/>
      <c r="I74" s="861"/>
      <c r="J74" s="861"/>
      <c r="K74" s="861"/>
      <c r="L74" s="861"/>
      <c r="M74" s="861"/>
      <c r="N74" s="861"/>
      <c r="O74" s="861"/>
      <c r="P74" s="862"/>
      <c r="Q74" s="863">
        <v>86</v>
      </c>
      <c r="R74" s="817"/>
      <c r="S74" s="817"/>
      <c r="T74" s="817"/>
      <c r="U74" s="817"/>
      <c r="V74" s="817">
        <v>81</v>
      </c>
      <c r="W74" s="817"/>
      <c r="X74" s="817"/>
      <c r="Y74" s="817"/>
      <c r="Z74" s="817"/>
      <c r="AA74" s="817">
        <v>5</v>
      </c>
      <c r="AB74" s="817"/>
      <c r="AC74" s="817"/>
      <c r="AD74" s="817"/>
      <c r="AE74" s="817"/>
      <c r="AF74" s="817">
        <v>5</v>
      </c>
      <c r="AG74" s="817"/>
      <c r="AH74" s="817"/>
      <c r="AI74" s="817"/>
      <c r="AJ74" s="817"/>
      <c r="AK74" s="817">
        <v>26</v>
      </c>
      <c r="AL74" s="817"/>
      <c r="AM74" s="817"/>
      <c r="AN74" s="817"/>
      <c r="AO74" s="817"/>
      <c r="AP74" s="817" t="s">
        <v>578</v>
      </c>
      <c r="AQ74" s="817"/>
      <c r="AR74" s="817"/>
      <c r="AS74" s="817"/>
      <c r="AT74" s="817"/>
      <c r="AU74" s="817" t="s">
        <v>578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566</v>
      </c>
      <c r="C75" s="861"/>
      <c r="D75" s="861"/>
      <c r="E75" s="861"/>
      <c r="F75" s="861"/>
      <c r="G75" s="861"/>
      <c r="H75" s="861"/>
      <c r="I75" s="861"/>
      <c r="J75" s="861"/>
      <c r="K75" s="861"/>
      <c r="L75" s="861"/>
      <c r="M75" s="861"/>
      <c r="N75" s="861"/>
      <c r="O75" s="861"/>
      <c r="P75" s="862"/>
      <c r="Q75" s="864">
        <v>113</v>
      </c>
      <c r="R75" s="865"/>
      <c r="S75" s="865"/>
      <c r="T75" s="865"/>
      <c r="U75" s="821"/>
      <c r="V75" s="866">
        <v>110</v>
      </c>
      <c r="W75" s="865"/>
      <c r="X75" s="865"/>
      <c r="Y75" s="865"/>
      <c r="Z75" s="821"/>
      <c r="AA75" s="866">
        <v>3</v>
      </c>
      <c r="AB75" s="865"/>
      <c r="AC75" s="865"/>
      <c r="AD75" s="865"/>
      <c r="AE75" s="821"/>
      <c r="AF75" s="866">
        <v>3</v>
      </c>
      <c r="AG75" s="865"/>
      <c r="AH75" s="865"/>
      <c r="AI75" s="865"/>
      <c r="AJ75" s="821"/>
      <c r="AK75" s="866">
        <v>0</v>
      </c>
      <c r="AL75" s="865"/>
      <c r="AM75" s="865"/>
      <c r="AN75" s="865"/>
      <c r="AO75" s="821"/>
      <c r="AP75" s="866">
        <v>76</v>
      </c>
      <c r="AQ75" s="865"/>
      <c r="AR75" s="865"/>
      <c r="AS75" s="865"/>
      <c r="AT75" s="821"/>
      <c r="AU75" s="866">
        <v>47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567</v>
      </c>
      <c r="C76" s="861"/>
      <c r="D76" s="861"/>
      <c r="E76" s="861"/>
      <c r="F76" s="861"/>
      <c r="G76" s="861"/>
      <c r="H76" s="861"/>
      <c r="I76" s="861"/>
      <c r="J76" s="861"/>
      <c r="K76" s="861"/>
      <c r="L76" s="861"/>
      <c r="M76" s="861"/>
      <c r="N76" s="861"/>
      <c r="O76" s="861"/>
      <c r="P76" s="862"/>
      <c r="Q76" s="864">
        <v>2224</v>
      </c>
      <c r="R76" s="865"/>
      <c r="S76" s="865"/>
      <c r="T76" s="865"/>
      <c r="U76" s="821"/>
      <c r="V76" s="866">
        <v>2162</v>
      </c>
      <c r="W76" s="865"/>
      <c r="X76" s="865"/>
      <c r="Y76" s="865"/>
      <c r="Z76" s="821"/>
      <c r="AA76" s="866">
        <v>62</v>
      </c>
      <c r="AB76" s="865"/>
      <c r="AC76" s="865"/>
      <c r="AD76" s="865"/>
      <c r="AE76" s="821"/>
      <c r="AF76" s="866">
        <v>62</v>
      </c>
      <c r="AG76" s="865"/>
      <c r="AH76" s="865"/>
      <c r="AI76" s="865"/>
      <c r="AJ76" s="821"/>
      <c r="AK76" s="866">
        <v>8</v>
      </c>
      <c r="AL76" s="865"/>
      <c r="AM76" s="865"/>
      <c r="AN76" s="865"/>
      <c r="AO76" s="821"/>
      <c r="AP76" s="866" t="s">
        <v>578</v>
      </c>
      <c r="AQ76" s="865"/>
      <c r="AR76" s="865"/>
      <c r="AS76" s="865"/>
      <c r="AT76" s="821"/>
      <c r="AU76" s="866" t="s">
        <v>578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568</v>
      </c>
      <c r="C77" s="861"/>
      <c r="D77" s="861"/>
      <c r="E77" s="861"/>
      <c r="F77" s="861"/>
      <c r="G77" s="861"/>
      <c r="H77" s="861"/>
      <c r="I77" s="861"/>
      <c r="J77" s="861"/>
      <c r="K77" s="861"/>
      <c r="L77" s="861"/>
      <c r="M77" s="861"/>
      <c r="N77" s="861"/>
      <c r="O77" s="861"/>
      <c r="P77" s="862"/>
      <c r="Q77" s="864">
        <v>301</v>
      </c>
      <c r="R77" s="865"/>
      <c r="S77" s="865"/>
      <c r="T77" s="865"/>
      <c r="U77" s="821"/>
      <c r="V77" s="866">
        <v>186</v>
      </c>
      <c r="W77" s="865"/>
      <c r="X77" s="865"/>
      <c r="Y77" s="865"/>
      <c r="Z77" s="821"/>
      <c r="AA77" s="866">
        <v>114</v>
      </c>
      <c r="AB77" s="865"/>
      <c r="AC77" s="865"/>
      <c r="AD77" s="865"/>
      <c r="AE77" s="821"/>
      <c r="AF77" s="866">
        <v>114</v>
      </c>
      <c r="AG77" s="865"/>
      <c r="AH77" s="865"/>
      <c r="AI77" s="865"/>
      <c r="AJ77" s="821"/>
      <c r="AK77" s="866">
        <v>22</v>
      </c>
      <c r="AL77" s="865"/>
      <c r="AM77" s="865"/>
      <c r="AN77" s="865"/>
      <c r="AO77" s="821"/>
      <c r="AP77" s="866" t="s">
        <v>578</v>
      </c>
      <c r="AQ77" s="865"/>
      <c r="AR77" s="865"/>
      <c r="AS77" s="865"/>
      <c r="AT77" s="821"/>
      <c r="AU77" s="866" t="s">
        <v>578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569</v>
      </c>
      <c r="C78" s="861"/>
      <c r="D78" s="861"/>
      <c r="E78" s="861"/>
      <c r="F78" s="861"/>
      <c r="G78" s="861"/>
      <c r="H78" s="861"/>
      <c r="I78" s="861"/>
      <c r="J78" s="861"/>
      <c r="K78" s="861"/>
      <c r="L78" s="861"/>
      <c r="M78" s="861"/>
      <c r="N78" s="861"/>
      <c r="O78" s="861"/>
      <c r="P78" s="862"/>
      <c r="Q78" s="863">
        <v>327377</v>
      </c>
      <c r="R78" s="817"/>
      <c r="S78" s="817"/>
      <c r="T78" s="817"/>
      <c r="U78" s="817"/>
      <c r="V78" s="817">
        <v>314849</v>
      </c>
      <c r="W78" s="817"/>
      <c r="X78" s="817"/>
      <c r="Y78" s="817"/>
      <c r="Z78" s="817"/>
      <c r="AA78" s="817">
        <v>12528</v>
      </c>
      <c r="AB78" s="817"/>
      <c r="AC78" s="817"/>
      <c r="AD78" s="817"/>
      <c r="AE78" s="817"/>
      <c r="AF78" s="817">
        <v>12528</v>
      </c>
      <c r="AG78" s="817"/>
      <c r="AH78" s="817"/>
      <c r="AI78" s="817"/>
      <c r="AJ78" s="817"/>
      <c r="AK78" s="817">
        <v>0</v>
      </c>
      <c r="AL78" s="817"/>
      <c r="AM78" s="817"/>
      <c r="AN78" s="817"/>
      <c r="AO78" s="817"/>
      <c r="AP78" s="817" t="s">
        <v>578</v>
      </c>
      <c r="AQ78" s="817"/>
      <c r="AR78" s="817"/>
      <c r="AS78" s="817"/>
      <c r="AT78" s="817"/>
      <c r="AU78" s="817" t="s">
        <v>578</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570</v>
      </c>
      <c r="C79" s="861"/>
      <c r="D79" s="861"/>
      <c r="E79" s="861"/>
      <c r="F79" s="861"/>
      <c r="G79" s="861"/>
      <c r="H79" s="861"/>
      <c r="I79" s="861"/>
      <c r="J79" s="861"/>
      <c r="K79" s="861"/>
      <c r="L79" s="861"/>
      <c r="M79" s="861"/>
      <c r="N79" s="861"/>
      <c r="O79" s="861"/>
      <c r="P79" s="862"/>
      <c r="Q79" s="863">
        <v>7297</v>
      </c>
      <c r="R79" s="817"/>
      <c r="S79" s="817"/>
      <c r="T79" s="817"/>
      <c r="U79" s="817"/>
      <c r="V79" s="817">
        <v>5013</v>
      </c>
      <c r="W79" s="817"/>
      <c r="X79" s="817"/>
      <c r="Y79" s="817"/>
      <c r="Z79" s="817"/>
      <c r="AA79" s="817">
        <v>2284</v>
      </c>
      <c r="AB79" s="817"/>
      <c r="AC79" s="817"/>
      <c r="AD79" s="817"/>
      <c r="AE79" s="817"/>
      <c r="AF79" s="817">
        <v>2284</v>
      </c>
      <c r="AG79" s="817"/>
      <c r="AH79" s="817"/>
      <c r="AI79" s="817"/>
      <c r="AJ79" s="817"/>
      <c r="AK79" s="817">
        <v>1593</v>
      </c>
      <c r="AL79" s="817"/>
      <c r="AM79" s="817"/>
      <c r="AN79" s="817"/>
      <c r="AO79" s="817"/>
      <c r="AP79" s="817" t="s">
        <v>578</v>
      </c>
      <c r="AQ79" s="817"/>
      <c r="AR79" s="817"/>
      <c r="AS79" s="817"/>
      <c r="AT79" s="817"/>
      <c r="AU79" s="817" t="s">
        <v>578</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571</v>
      </c>
      <c r="C80" s="861"/>
      <c r="D80" s="861"/>
      <c r="E80" s="861"/>
      <c r="F80" s="861"/>
      <c r="G80" s="861"/>
      <c r="H80" s="861"/>
      <c r="I80" s="861"/>
      <c r="J80" s="861"/>
      <c r="K80" s="861"/>
      <c r="L80" s="861"/>
      <c r="M80" s="861"/>
      <c r="N80" s="861"/>
      <c r="O80" s="861"/>
      <c r="P80" s="862"/>
      <c r="Q80" s="863">
        <v>14</v>
      </c>
      <c r="R80" s="817"/>
      <c r="S80" s="817"/>
      <c r="T80" s="817"/>
      <c r="U80" s="817"/>
      <c r="V80" s="817">
        <v>11</v>
      </c>
      <c r="W80" s="817"/>
      <c r="X80" s="817"/>
      <c r="Y80" s="817"/>
      <c r="Z80" s="817"/>
      <c r="AA80" s="817">
        <v>3</v>
      </c>
      <c r="AB80" s="817"/>
      <c r="AC80" s="817"/>
      <c r="AD80" s="817"/>
      <c r="AE80" s="817"/>
      <c r="AF80" s="817">
        <v>3</v>
      </c>
      <c r="AG80" s="817"/>
      <c r="AH80" s="817"/>
      <c r="AI80" s="817"/>
      <c r="AJ80" s="817"/>
      <c r="AK80" s="817">
        <v>0</v>
      </c>
      <c r="AL80" s="817"/>
      <c r="AM80" s="817"/>
      <c r="AN80" s="817"/>
      <c r="AO80" s="817"/>
      <c r="AP80" s="817" t="s">
        <v>578</v>
      </c>
      <c r="AQ80" s="817"/>
      <c r="AR80" s="817"/>
      <c r="AS80" s="817"/>
      <c r="AT80" s="817"/>
      <c r="AU80" s="817" t="s">
        <v>578</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572</v>
      </c>
      <c r="C81" s="861"/>
      <c r="D81" s="861"/>
      <c r="E81" s="861"/>
      <c r="F81" s="861"/>
      <c r="G81" s="861"/>
      <c r="H81" s="861"/>
      <c r="I81" s="861"/>
      <c r="J81" s="861"/>
      <c r="K81" s="861"/>
      <c r="L81" s="861"/>
      <c r="M81" s="861"/>
      <c r="N81" s="861"/>
      <c r="O81" s="861"/>
      <c r="P81" s="862"/>
      <c r="Q81" s="863">
        <v>57</v>
      </c>
      <c r="R81" s="817"/>
      <c r="S81" s="817"/>
      <c r="T81" s="817"/>
      <c r="U81" s="817"/>
      <c r="V81" s="817">
        <v>40</v>
      </c>
      <c r="W81" s="817"/>
      <c r="X81" s="817"/>
      <c r="Y81" s="817"/>
      <c r="Z81" s="817"/>
      <c r="AA81" s="817">
        <v>17</v>
      </c>
      <c r="AB81" s="817"/>
      <c r="AC81" s="817"/>
      <c r="AD81" s="817"/>
      <c r="AE81" s="817"/>
      <c r="AF81" s="817">
        <v>17</v>
      </c>
      <c r="AG81" s="817"/>
      <c r="AH81" s="817"/>
      <c r="AI81" s="817"/>
      <c r="AJ81" s="817"/>
      <c r="AK81" s="817" t="s">
        <v>558</v>
      </c>
      <c r="AL81" s="817"/>
      <c r="AM81" s="817"/>
      <c r="AN81" s="817"/>
      <c r="AO81" s="817"/>
      <c r="AP81" s="817" t="s">
        <v>578</v>
      </c>
      <c r="AQ81" s="817"/>
      <c r="AR81" s="817"/>
      <c r="AS81" s="817"/>
      <c r="AT81" s="817"/>
      <c r="AU81" s="817" t="s">
        <v>578</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t="s">
        <v>573</v>
      </c>
      <c r="C82" s="861"/>
      <c r="D82" s="861"/>
      <c r="E82" s="861"/>
      <c r="F82" s="861"/>
      <c r="G82" s="861"/>
      <c r="H82" s="861"/>
      <c r="I82" s="861"/>
      <c r="J82" s="861"/>
      <c r="K82" s="861"/>
      <c r="L82" s="861"/>
      <c r="M82" s="861"/>
      <c r="N82" s="861"/>
      <c r="O82" s="861"/>
      <c r="P82" s="862"/>
      <c r="Q82" s="863">
        <v>203</v>
      </c>
      <c r="R82" s="817"/>
      <c r="S82" s="817"/>
      <c r="T82" s="817"/>
      <c r="U82" s="817"/>
      <c r="V82" s="817">
        <v>198</v>
      </c>
      <c r="W82" s="817"/>
      <c r="X82" s="817"/>
      <c r="Y82" s="817"/>
      <c r="Z82" s="817"/>
      <c r="AA82" s="817">
        <v>5</v>
      </c>
      <c r="AB82" s="817"/>
      <c r="AC82" s="817"/>
      <c r="AD82" s="817"/>
      <c r="AE82" s="817"/>
      <c r="AF82" s="817">
        <v>5</v>
      </c>
      <c r="AG82" s="817"/>
      <c r="AH82" s="817"/>
      <c r="AI82" s="817"/>
      <c r="AJ82" s="817"/>
      <c r="AK82" s="817">
        <v>6</v>
      </c>
      <c r="AL82" s="817"/>
      <c r="AM82" s="817"/>
      <c r="AN82" s="817"/>
      <c r="AO82" s="817"/>
      <c r="AP82" s="817" t="s">
        <v>578</v>
      </c>
      <c r="AQ82" s="817"/>
      <c r="AR82" s="817"/>
      <c r="AS82" s="817"/>
      <c r="AT82" s="817"/>
      <c r="AU82" s="817" t="s">
        <v>578</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SUM(AF68:AJ82)</f>
        <v>15971</v>
      </c>
      <c r="AG88" s="831"/>
      <c r="AH88" s="831"/>
      <c r="AI88" s="831"/>
      <c r="AJ88" s="831"/>
      <c r="AK88" s="828"/>
      <c r="AL88" s="828"/>
      <c r="AM88" s="828"/>
      <c r="AN88" s="828"/>
      <c r="AO88" s="828"/>
      <c r="AP88" s="831">
        <f t="shared" ref="AP88" si="2">SUM(AP68:AT82)</f>
        <v>3085</v>
      </c>
      <c r="AQ88" s="831"/>
      <c r="AR88" s="831"/>
      <c r="AS88" s="831"/>
      <c r="AT88" s="831"/>
      <c r="AU88" s="831">
        <f t="shared" ref="AU88" si="3">SUM(AU68:AY82)</f>
        <v>889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SUM(CR7:CV9)</f>
        <v>206</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692872</v>
      </c>
      <c r="AB110" s="887"/>
      <c r="AC110" s="887"/>
      <c r="AD110" s="887"/>
      <c r="AE110" s="888"/>
      <c r="AF110" s="889">
        <v>656944</v>
      </c>
      <c r="AG110" s="887"/>
      <c r="AH110" s="887"/>
      <c r="AI110" s="887"/>
      <c r="AJ110" s="888"/>
      <c r="AK110" s="889">
        <v>704007</v>
      </c>
      <c r="AL110" s="887"/>
      <c r="AM110" s="887"/>
      <c r="AN110" s="887"/>
      <c r="AO110" s="888"/>
      <c r="AP110" s="890">
        <v>23</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6197437</v>
      </c>
      <c r="BR110" s="918"/>
      <c r="BS110" s="918"/>
      <c r="BT110" s="918"/>
      <c r="BU110" s="918"/>
      <c r="BV110" s="918">
        <v>5835138</v>
      </c>
      <c r="BW110" s="918"/>
      <c r="BX110" s="918"/>
      <c r="BY110" s="918"/>
      <c r="BZ110" s="918"/>
      <c r="CA110" s="918">
        <v>5455734</v>
      </c>
      <c r="CB110" s="918"/>
      <c r="CC110" s="918"/>
      <c r="CD110" s="918"/>
      <c r="CE110" s="918"/>
      <c r="CF110" s="931">
        <v>178.4</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492275</v>
      </c>
      <c r="BR111" s="913"/>
      <c r="BS111" s="913"/>
      <c r="BT111" s="913"/>
      <c r="BU111" s="913"/>
      <c r="BV111" s="913">
        <v>302130</v>
      </c>
      <c r="BW111" s="913"/>
      <c r="BX111" s="913"/>
      <c r="BY111" s="913"/>
      <c r="BZ111" s="913"/>
      <c r="CA111" s="913">
        <v>51554</v>
      </c>
      <c r="CB111" s="913"/>
      <c r="CC111" s="913"/>
      <c r="CD111" s="913"/>
      <c r="CE111" s="913"/>
      <c r="CF111" s="907">
        <v>1.7</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2247063</v>
      </c>
      <c r="BR112" s="913"/>
      <c r="BS112" s="913"/>
      <c r="BT112" s="913"/>
      <c r="BU112" s="913"/>
      <c r="BV112" s="913">
        <v>2017247</v>
      </c>
      <c r="BW112" s="913"/>
      <c r="BX112" s="913"/>
      <c r="BY112" s="913"/>
      <c r="BZ112" s="913"/>
      <c r="CA112" s="913">
        <v>1712995</v>
      </c>
      <c r="CB112" s="913"/>
      <c r="CC112" s="913"/>
      <c r="CD112" s="913"/>
      <c r="CE112" s="913"/>
      <c r="CF112" s="907">
        <v>56</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284549</v>
      </c>
      <c r="AB113" s="925"/>
      <c r="AC113" s="925"/>
      <c r="AD113" s="925"/>
      <c r="AE113" s="926"/>
      <c r="AF113" s="927">
        <v>284767</v>
      </c>
      <c r="AG113" s="925"/>
      <c r="AH113" s="925"/>
      <c r="AI113" s="925"/>
      <c r="AJ113" s="926"/>
      <c r="AK113" s="927">
        <v>228553</v>
      </c>
      <c r="AL113" s="925"/>
      <c r="AM113" s="925"/>
      <c r="AN113" s="925"/>
      <c r="AO113" s="926"/>
      <c r="AP113" s="928">
        <v>7.5</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1090930</v>
      </c>
      <c r="BR113" s="913"/>
      <c r="BS113" s="913"/>
      <c r="BT113" s="913"/>
      <c r="BU113" s="913"/>
      <c r="BV113" s="913">
        <v>1044471</v>
      </c>
      <c r="BW113" s="913"/>
      <c r="BX113" s="913"/>
      <c r="BY113" s="913"/>
      <c r="BZ113" s="913"/>
      <c r="CA113" s="913">
        <v>889505</v>
      </c>
      <c r="CB113" s="913"/>
      <c r="CC113" s="913"/>
      <c r="CD113" s="913"/>
      <c r="CE113" s="913"/>
      <c r="CF113" s="907">
        <v>29.1</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147850</v>
      </c>
      <c r="AB114" s="946"/>
      <c r="AC114" s="946"/>
      <c r="AD114" s="946"/>
      <c r="AE114" s="947"/>
      <c r="AF114" s="948">
        <v>175899</v>
      </c>
      <c r="AG114" s="946"/>
      <c r="AH114" s="946"/>
      <c r="AI114" s="946"/>
      <c r="AJ114" s="947"/>
      <c r="AK114" s="948">
        <v>208500</v>
      </c>
      <c r="AL114" s="946"/>
      <c r="AM114" s="946"/>
      <c r="AN114" s="946"/>
      <c r="AO114" s="947"/>
      <c r="AP114" s="949">
        <v>6.8</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1333233</v>
      </c>
      <c r="BR114" s="913"/>
      <c r="BS114" s="913"/>
      <c r="BT114" s="913"/>
      <c r="BU114" s="913"/>
      <c r="BV114" s="913">
        <v>1295787</v>
      </c>
      <c r="BW114" s="913"/>
      <c r="BX114" s="913"/>
      <c r="BY114" s="913"/>
      <c r="BZ114" s="913"/>
      <c r="CA114" s="913">
        <v>1236462</v>
      </c>
      <c r="CB114" s="913"/>
      <c r="CC114" s="913"/>
      <c r="CD114" s="913"/>
      <c r="CE114" s="913"/>
      <c r="CF114" s="907">
        <v>40.4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1125271</v>
      </c>
      <c r="AB117" s="966"/>
      <c r="AC117" s="966"/>
      <c r="AD117" s="966"/>
      <c r="AE117" s="967"/>
      <c r="AF117" s="968">
        <v>1117610</v>
      </c>
      <c r="AG117" s="966"/>
      <c r="AH117" s="966"/>
      <c r="AI117" s="966"/>
      <c r="AJ117" s="967"/>
      <c r="AK117" s="968">
        <v>1141060</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11360938</v>
      </c>
      <c r="BR119" s="987"/>
      <c r="BS119" s="987"/>
      <c r="BT119" s="987"/>
      <c r="BU119" s="987"/>
      <c r="BV119" s="987">
        <v>10494773</v>
      </c>
      <c r="BW119" s="987"/>
      <c r="BX119" s="987"/>
      <c r="BY119" s="987"/>
      <c r="BZ119" s="987"/>
      <c r="CA119" s="987">
        <v>9346250</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492275</v>
      </c>
      <c r="DH119" s="973"/>
      <c r="DI119" s="973"/>
      <c r="DJ119" s="973"/>
      <c r="DK119" s="974"/>
      <c r="DL119" s="972">
        <v>302130</v>
      </c>
      <c r="DM119" s="973"/>
      <c r="DN119" s="973"/>
      <c r="DO119" s="973"/>
      <c r="DP119" s="974"/>
      <c r="DQ119" s="972">
        <v>51554</v>
      </c>
      <c r="DR119" s="973"/>
      <c r="DS119" s="973"/>
      <c r="DT119" s="973"/>
      <c r="DU119" s="974"/>
      <c r="DV119" s="975">
        <v>1.7</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2966819</v>
      </c>
      <c r="BR120" s="918"/>
      <c r="BS120" s="918"/>
      <c r="BT120" s="918"/>
      <c r="BU120" s="918"/>
      <c r="BV120" s="918">
        <v>3009436</v>
      </c>
      <c r="BW120" s="918"/>
      <c r="BX120" s="918"/>
      <c r="BY120" s="918"/>
      <c r="BZ120" s="918"/>
      <c r="CA120" s="918">
        <v>2636996</v>
      </c>
      <c r="CB120" s="918"/>
      <c r="CC120" s="918"/>
      <c r="CD120" s="918"/>
      <c r="CE120" s="918"/>
      <c r="CF120" s="931">
        <v>86.2</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1475571</v>
      </c>
      <c r="DH120" s="918"/>
      <c r="DI120" s="918"/>
      <c r="DJ120" s="918"/>
      <c r="DK120" s="918"/>
      <c r="DL120" s="918">
        <v>1258754</v>
      </c>
      <c r="DM120" s="918"/>
      <c r="DN120" s="918"/>
      <c r="DO120" s="918"/>
      <c r="DP120" s="918"/>
      <c r="DQ120" s="918">
        <v>1013977</v>
      </c>
      <c r="DR120" s="918"/>
      <c r="DS120" s="918"/>
      <c r="DT120" s="918"/>
      <c r="DU120" s="918"/>
      <c r="DV120" s="919">
        <v>33.200000000000003</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97645</v>
      </c>
      <c r="BR121" s="913"/>
      <c r="BS121" s="913"/>
      <c r="BT121" s="913"/>
      <c r="BU121" s="913"/>
      <c r="BV121" s="913">
        <v>70377</v>
      </c>
      <c r="BW121" s="913"/>
      <c r="BX121" s="913"/>
      <c r="BY121" s="913"/>
      <c r="BZ121" s="913"/>
      <c r="CA121" s="913">
        <v>39279</v>
      </c>
      <c r="CB121" s="913"/>
      <c r="CC121" s="913"/>
      <c r="CD121" s="913"/>
      <c r="CE121" s="913"/>
      <c r="CF121" s="907">
        <v>1.3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760753</v>
      </c>
      <c r="DH121" s="913"/>
      <c r="DI121" s="913"/>
      <c r="DJ121" s="913"/>
      <c r="DK121" s="913"/>
      <c r="DL121" s="913">
        <v>749734</v>
      </c>
      <c r="DM121" s="913"/>
      <c r="DN121" s="913"/>
      <c r="DO121" s="913"/>
      <c r="DP121" s="913"/>
      <c r="DQ121" s="913">
        <v>692239</v>
      </c>
      <c r="DR121" s="913"/>
      <c r="DS121" s="913"/>
      <c r="DT121" s="913"/>
      <c r="DU121" s="913"/>
      <c r="DV121" s="914">
        <v>22.6</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6567736</v>
      </c>
      <c r="BR122" s="987"/>
      <c r="BS122" s="987"/>
      <c r="BT122" s="987"/>
      <c r="BU122" s="987"/>
      <c r="BV122" s="987">
        <v>6103425</v>
      </c>
      <c r="BW122" s="987"/>
      <c r="BX122" s="987"/>
      <c r="BY122" s="987"/>
      <c r="BZ122" s="987"/>
      <c r="CA122" s="987">
        <v>5772518</v>
      </c>
      <c r="CB122" s="987"/>
      <c r="CC122" s="987"/>
      <c r="CD122" s="987"/>
      <c r="CE122" s="987"/>
      <c r="CF122" s="1004">
        <v>188.7</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10739</v>
      </c>
      <c r="DH122" s="913"/>
      <c r="DI122" s="913"/>
      <c r="DJ122" s="913"/>
      <c r="DK122" s="913"/>
      <c r="DL122" s="913">
        <v>8759</v>
      </c>
      <c r="DM122" s="913"/>
      <c r="DN122" s="913"/>
      <c r="DO122" s="913"/>
      <c r="DP122" s="913"/>
      <c r="DQ122" s="913">
        <v>6779</v>
      </c>
      <c r="DR122" s="913"/>
      <c r="DS122" s="913"/>
      <c r="DT122" s="913"/>
      <c r="DU122" s="913"/>
      <c r="DV122" s="914">
        <v>0.2</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9632200</v>
      </c>
      <c r="BR123" s="1051"/>
      <c r="BS123" s="1051"/>
      <c r="BT123" s="1051"/>
      <c r="BU123" s="1051"/>
      <c r="BV123" s="1051">
        <v>9183238</v>
      </c>
      <c r="BW123" s="1051"/>
      <c r="BX123" s="1051"/>
      <c r="BY123" s="1051"/>
      <c r="BZ123" s="1051"/>
      <c r="CA123" s="1051">
        <v>8448793</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58.1</v>
      </c>
      <c r="BR124" s="1014"/>
      <c r="BS124" s="1014"/>
      <c r="BT124" s="1014"/>
      <c r="BU124" s="1014"/>
      <c r="BV124" s="1014">
        <v>44</v>
      </c>
      <c r="BW124" s="1014"/>
      <c r="BX124" s="1014"/>
      <c r="BY124" s="1014"/>
      <c r="BZ124" s="1014"/>
      <c r="CA124" s="1014">
        <v>29.3</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38135</v>
      </c>
      <c r="AB128" s="1033"/>
      <c r="AC128" s="1033"/>
      <c r="AD128" s="1033"/>
      <c r="AE128" s="1034"/>
      <c r="AF128" s="1035">
        <v>34985</v>
      </c>
      <c r="AG128" s="1033"/>
      <c r="AH128" s="1033"/>
      <c r="AI128" s="1033"/>
      <c r="AJ128" s="1034"/>
      <c r="AK128" s="1035">
        <v>37911</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3794226</v>
      </c>
      <c r="AB129" s="946"/>
      <c r="AC129" s="946"/>
      <c r="AD129" s="946"/>
      <c r="AE129" s="947"/>
      <c r="AF129" s="948">
        <v>3763885</v>
      </c>
      <c r="AG129" s="946"/>
      <c r="AH129" s="946"/>
      <c r="AI129" s="946"/>
      <c r="AJ129" s="947"/>
      <c r="AK129" s="948">
        <v>3819902</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822280</v>
      </c>
      <c r="AB130" s="946"/>
      <c r="AC130" s="946"/>
      <c r="AD130" s="946"/>
      <c r="AE130" s="947"/>
      <c r="AF130" s="948">
        <v>784585</v>
      </c>
      <c r="AG130" s="946"/>
      <c r="AH130" s="946"/>
      <c r="AI130" s="946"/>
      <c r="AJ130" s="947"/>
      <c r="AK130" s="948">
        <v>761330</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2971946</v>
      </c>
      <c r="AB131" s="973"/>
      <c r="AC131" s="973"/>
      <c r="AD131" s="973"/>
      <c r="AE131" s="974"/>
      <c r="AF131" s="972">
        <v>2979300</v>
      </c>
      <c r="AG131" s="973"/>
      <c r="AH131" s="973"/>
      <c r="AI131" s="973"/>
      <c r="AJ131" s="974"/>
      <c r="AK131" s="972">
        <v>3058572</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29.3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8.9118712119999994</v>
      </c>
      <c r="AB132" s="1084"/>
      <c r="AC132" s="1084"/>
      <c r="AD132" s="1084"/>
      <c r="AE132" s="1085"/>
      <c r="AF132" s="1086">
        <v>10.00369214</v>
      </c>
      <c r="AG132" s="1084"/>
      <c r="AH132" s="1084"/>
      <c r="AI132" s="1084"/>
      <c r="AJ132" s="1085"/>
      <c r="AK132" s="1086">
        <v>11.17577092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10.3</v>
      </c>
      <c r="AB133" s="1067"/>
      <c r="AC133" s="1067"/>
      <c r="AD133" s="1067"/>
      <c r="AE133" s="1068"/>
      <c r="AF133" s="1066">
        <v>9.8000000000000007</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dtO5WwpEYuYYhkjTtBT79vKyqgLKAeFwSJg5V3xksZVN2ZhI297acUwTviEAIMdr7gNNP80gBilyaZLmgkMkw==" saltValue="NUslGfFzoB4Fl668O9ye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32"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9kMnVenewqJgbmAQnwCc7lrPaF479Q2ObauAUxRt1WLlBgwoEjikx6R36ekbbeWrZ739yd1Q88jfMtvVISs/Q==" saltValue="aBRcIvCrj6TyRt0TCx0I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J31"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mIS32F3GB/lqq7vSvffvNV1vn5sqqTeG6ilXfeQ+JabW8w/oiUPB/C2wLHruXbhi3Oodo46B10yrdUoPDEvdw==" saltValue="SNo7o+UZel/KBEXa76zx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966956</v>
      </c>
      <c r="AP9" s="262">
        <v>175364</v>
      </c>
      <c r="AQ9" s="263">
        <v>154424</v>
      </c>
      <c r="AR9" s="264">
        <v>13.6</v>
      </c>
    </row>
    <row r="10" spans="1:46" ht="13.5" customHeight="1" x14ac:dyDescent="0.15">
      <c r="A10" s="247"/>
      <c r="AK10" s="1103" t="s">
        <v>488</v>
      </c>
      <c r="AL10" s="1104"/>
      <c r="AM10" s="1104"/>
      <c r="AN10" s="1105"/>
      <c r="AO10" s="265">
        <v>173392</v>
      </c>
      <c r="AP10" s="265">
        <v>31446</v>
      </c>
      <c r="AQ10" s="266">
        <v>18194</v>
      </c>
      <c r="AR10" s="267">
        <v>72.8</v>
      </c>
    </row>
    <row r="11" spans="1:46" ht="13.5" customHeight="1" x14ac:dyDescent="0.15">
      <c r="A11" s="247"/>
      <c r="AK11" s="1103" t="s">
        <v>489</v>
      </c>
      <c r="AL11" s="1104"/>
      <c r="AM11" s="1104"/>
      <c r="AN11" s="1105"/>
      <c r="AO11" s="265">
        <v>75762</v>
      </c>
      <c r="AP11" s="265">
        <v>13740</v>
      </c>
      <c r="AQ11" s="266">
        <v>1285</v>
      </c>
      <c r="AR11" s="267">
        <v>969.3</v>
      </c>
    </row>
    <row r="12" spans="1:46" ht="13.5" customHeight="1" x14ac:dyDescent="0.15">
      <c r="A12" s="247"/>
      <c r="AK12" s="1103" t="s">
        <v>490</v>
      </c>
      <c r="AL12" s="1104"/>
      <c r="AM12" s="1104"/>
      <c r="AN12" s="1105"/>
      <c r="AO12" s="265" t="s">
        <v>491</v>
      </c>
      <c r="AP12" s="265" t="s">
        <v>491</v>
      </c>
      <c r="AQ12" s="266" t="s">
        <v>491</v>
      </c>
      <c r="AR12" s="267" t="s">
        <v>491</v>
      </c>
    </row>
    <row r="13" spans="1:46" ht="13.5" customHeight="1" x14ac:dyDescent="0.15">
      <c r="A13" s="247"/>
      <c r="AK13" s="1103" t="s">
        <v>492</v>
      </c>
      <c r="AL13" s="1104"/>
      <c r="AM13" s="1104"/>
      <c r="AN13" s="1105"/>
      <c r="AO13" s="265">
        <v>28145</v>
      </c>
      <c r="AP13" s="265">
        <v>5104</v>
      </c>
      <c r="AQ13" s="266">
        <v>5735</v>
      </c>
      <c r="AR13" s="267">
        <v>-11</v>
      </c>
    </row>
    <row r="14" spans="1:46" ht="13.5" customHeight="1" x14ac:dyDescent="0.15">
      <c r="A14" s="247"/>
      <c r="AK14" s="1103" t="s">
        <v>493</v>
      </c>
      <c r="AL14" s="1104"/>
      <c r="AM14" s="1104"/>
      <c r="AN14" s="1105"/>
      <c r="AO14" s="265">
        <v>7720</v>
      </c>
      <c r="AP14" s="265">
        <v>1400</v>
      </c>
      <c r="AQ14" s="266">
        <v>2950</v>
      </c>
      <c r="AR14" s="267">
        <v>-52.5</v>
      </c>
    </row>
    <row r="15" spans="1:46" ht="13.5" customHeight="1" x14ac:dyDescent="0.15">
      <c r="A15" s="247"/>
      <c r="AK15" s="1106" t="s">
        <v>494</v>
      </c>
      <c r="AL15" s="1107"/>
      <c r="AM15" s="1107"/>
      <c r="AN15" s="1108"/>
      <c r="AO15" s="265">
        <v>-52795</v>
      </c>
      <c r="AP15" s="265">
        <v>-9575</v>
      </c>
      <c r="AQ15" s="266">
        <v>-9110</v>
      </c>
      <c r="AR15" s="267">
        <v>5.0999999999999996</v>
      </c>
    </row>
    <row r="16" spans="1:46" x14ac:dyDescent="0.15">
      <c r="A16" s="247"/>
      <c r="AK16" s="1106" t="s">
        <v>177</v>
      </c>
      <c r="AL16" s="1107"/>
      <c r="AM16" s="1107"/>
      <c r="AN16" s="1108"/>
      <c r="AO16" s="265">
        <v>1199180</v>
      </c>
      <c r="AP16" s="265">
        <v>217479</v>
      </c>
      <c r="AQ16" s="266">
        <v>173477</v>
      </c>
      <c r="AR16" s="267">
        <v>25.4</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15.23</v>
      </c>
      <c r="AP21" s="278">
        <v>14.28</v>
      </c>
      <c r="AQ21" s="279">
        <v>0.95</v>
      </c>
      <c r="AS21" s="280"/>
      <c r="AT21" s="276"/>
    </row>
    <row r="22" spans="1:46" s="248" customFormat="1" x14ac:dyDescent="0.15">
      <c r="A22" s="276"/>
      <c r="AK22" s="1109" t="s">
        <v>500</v>
      </c>
      <c r="AL22" s="1110"/>
      <c r="AM22" s="1110"/>
      <c r="AN22" s="1111"/>
      <c r="AO22" s="281">
        <v>97.5</v>
      </c>
      <c r="AP22" s="282">
        <v>96</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704007</v>
      </c>
      <c r="AP32" s="291">
        <v>127676</v>
      </c>
      <c r="AQ32" s="292">
        <v>83140</v>
      </c>
      <c r="AR32" s="293">
        <v>53.6</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t="s">
        <v>491</v>
      </c>
      <c r="AR34" s="293" t="s">
        <v>491</v>
      </c>
    </row>
    <row r="35" spans="1:46" ht="27" customHeight="1" x14ac:dyDescent="0.15">
      <c r="A35" s="247"/>
      <c r="AK35" s="1117" t="s">
        <v>507</v>
      </c>
      <c r="AL35" s="1118"/>
      <c r="AM35" s="1118"/>
      <c r="AN35" s="1119"/>
      <c r="AO35" s="291">
        <v>228553</v>
      </c>
      <c r="AP35" s="291">
        <v>41450</v>
      </c>
      <c r="AQ35" s="292">
        <v>26106</v>
      </c>
      <c r="AR35" s="293">
        <v>58.8</v>
      </c>
    </row>
    <row r="36" spans="1:46" ht="27" customHeight="1" x14ac:dyDescent="0.15">
      <c r="A36" s="247"/>
      <c r="AK36" s="1117" t="s">
        <v>508</v>
      </c>
      <c r="AL36" s="1118"/>
      <c r="AM36" s="1118"/>
      <c r="AN36" s="1119"/>
      <c r="AO36" s="291">
        <v>208500</v>
      </c>
      <c r="AP36" s="291">
        <v>37813</v>
      </c>
      <c r="AQ36" s="292">
        <v>4689</v>
      </c>
      <c r="AR36" s="293">
        <v>706.4</v>
      </c>
    </row>
    <row r="37" spans="1:46" ht="13.5" customHeight="1" x14ac:dyDescent="0.15">
      <c r="A37" s="247"/>
      <c r="AK37" s="1117" t="s">
        <v>509</v>
      </c>
      <c r="AL37" s="1118"/>
      <c r="AM37" s="1118"/>
      <c r="AN37" s="1119"/>
      <c r="AO37" s="291" t="s">
        <v>491</v>
      </c>
      <c r="AP37" s="291" t="s">
        <v>491</v>
      </c>
      <c r="AQ37" s="292">
        <v>554</v>
      </c>
      <c r="AR37" s="293" t="s">
        <v>491</v>
      </c>
    </row>
    <row r="38" spans="1:46" ht="27" customHeight="1" x14ac:dyDescent="0.15">
      <c r="A38" s="247"/>
      <c r="AK38" s="1120" t="s">
        <v>510</v>
      </c>
      <c r="AL38" s="1121"/>
      <c r="AM38" s="1121"/>
      <c r="AN38" s="1122"/>
      <c r="AO38" s="294" t="s">
        <v>491</v>
      </c>
      <c r="AP38" s="294" t="s">
        <v>491</v>
      </c>
      <c r="AQ38" s="295">
        <v>7</v>
      </c>
      <c r="AR38" s="283" t="s">
        <v>491</v>
      </c>
      <c r="AS38" s="290"/>
    </row>
    <row r="39" spans="1:46" x14ac:dyDescent="0.15">
      <c r="A39" s="247"/>
      <c r="AK39" s="1120" t="s">
        <v>511</v>
      </c>
      <c r="AL39" s="1121"/>
      <c r="AM39" s="1121"/>
      <c r="AN39" s="1122"/>
      <c r="AO39" s="291">
        <v>-37911</v>
      </c>
      <c r="AP39" s="291">
        <v>-6875</v>
      </c>
      <c r="AQ39" s="292">
        <v>-2038</v>
      </c>
      <c r="AR39" s="293">
        <v>237.3</v>
      </c>
      <c r="AS39" s="290"/>
    </row>
    <row r="40" spans="1:46" ht="27" customHeight="1" x14ac:dyDescent="0.15">
      <c r="A40" s="247"/>
      <c r="AK40" s="1117" t="s">
        <v>512</v>
      </c>
      <c r="AL40" s="1118"/>
      <c r="AM40" s="1118"/>
      <c r="AN40" s="1119"/>
      <c r="AO40" s="291">
        <v>-761330</v>
      </c>
      <c r="AP40" s="291">
        <v>-138072</v>
      </c>
      <c r="AQ40" s="292">
        <v>-74354</v>
      </c>
      <c r="AR40" s="293">
        <v>85.7</v>
      </c>
      <c r="AS40" s="290"/>
    </row>
    <row r="41" spans="1:46" x14ac:dyDescent="0.15">
      <c r="A41" s="247"/>
      <c r="AK41" s="1123" t="s">
        <v>287</v>
      </c>
      <c r="AL41" s="1124"/>
      <c r="AM41" s="1124"/>
      <c r="AN41" s="1125"/>
      <c r="AO41" s="291">
        <v>341819</v>
      </c>
      <c r="AP41" s="291">
        <v>61991</v>
      </c>
      <c r="AQ41" s="292">
        <v>38106</v>
      </c>
      <c r="AR41" s="293">
        <v>62.7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726291</v>
      </c>
      <c r="AN51" s="313">
        <v>123372</v>
      </c>
      <c r="AO51" s="314">
        <v>-30.4</v>
      </c>
      <c r="AP51" s="315">
        <v>126525</v>
      </c>
      <c r="AQ51" s="316">
        <v>0.2</v>
      </c>
      <c r="AR51" s="317">
        <v>-30.6</v>
      </c>
    </row>
    <row r="52" spans="1:44" x14ac:dyDescent="0.15">
      <c r="A52" s="247"/>
      <c r="AK52" s="318"/>
      <c r="AL52" s="319" t="s">
        <v>522</v>
      </c>
      <c r="AM52" s="320">
        <v>469913</v>
      </c>
      <c r="AN52" s="321">
        <v>79822</v>
      </c>
      <c r="AO52" s="322">
        <v>34</v>
      </c>
      <c r="AP52" s="323">
        <v>67052</v>
      </c>
      <c r="AQ52" s="324">
        <v>18.100000000000001</v>
      </c>
      <c r="AR52" s="325">
        <v>15.9</v>
      </c>
    </row>
    <row r="53" spans="1:44" x14ac:dyDescent="0.15">
      <c r="A53" s="247"/>
      <c r="AK53" s="303" t="s">
        <v>523</v>
      </c>
      <c r="AL53" s="304"/>
      <c r="AM53" s="312">
        <v>634068</v>
      </c>
      <c r="AN53" s="313">
        <v>109040</v>
      </c>
      <c r="AO53" s="314">
        <v>-11.6</v>
      </c>
      <c r="AP53" s="315">
        <v>122054</v>
      </c>
      <c r="AQ53" s="316">
        <v>-3.5</v>
      </c>
      <c r="AR53" s="317">
        <v>-8.1</v>
      </c>
    </row>
    <row r="54" spans="1:44" x14ac:dyDescent="0.15">
      <c r="A54" s="247"/>
      <c r="AK54" s="318"/>
      <c r="AL54" s="319" t="s">
        <v>522</v>
      </c>
      <c r="AM54" s="320">
        <v>304181</v>
      </c>
      <c r="AN54" s="321">
        <v>52310</v>
      </c>
      <c r="AO54" s="322">
        <v>-34.5</v>
      </c>
      <c r="AP54" s="323">
        <v>68298</v>
      </c>
      <c r="AQ54" s="324">
        <v>1.9</v>
      </c>
      <c r="AR54" s="325">
        <v>-36.4</v>
      </c>
    </row>
    <row r="55" spans="1:44" x14ac:dyDescent="0.15">
      <c r="A55" s="247"/>
      <c r="AK55" s="303" t="s">
        <v>524</v>
      </c>
      <c r="AL55" s="304"/>
      <c r="AM55" s="312">
        <v>832395</v>
      </c>
      <c r="AN55" s="313">
        <v>145067</v>
      </c>
      <c r="AO55" s="314">
        <v>33</v>
      </c>
      <c r="AP55" s="315">
        <v>111644</v>
      </c>
      <c r="AQ55" s="316">
        <v>-8.5</v>
      </c>
      <c r="AR55" s="317">
        <v>41.5</v>
      </c>
    </row>
    <row r="56" spans="1:44" x14ac:dyDescent="0.15">
      <c r="A56" s="247"/>
      <c r="AK56" s="318"/>
      <c r="AL56" s="319" t="s">
        <v>522</v>
      </c>
      <c r="AM56" s="320">
        <v>511635</v>
      </c>
      <c r="AN56" s="321">
        <v>89166</v>
      </c>
      <c r="AO56" s="322">
        <v>70.5</v>
      </c>
      <c r="AP56" s="323">
        <v>66606</v>
      </c>
      <c r="AQ56" s="324">
        <v>-2.5</v>
      </c>
      <c r="AR56" s="325">
        <v>73</v>
      </c>
    </row>
    <row r="57" spans="1:44" x14ac:dyDescent="0.15">
      <c r="A57" s="247"/>
      <c r="AK57" s="303" t="s">
        <v>525</v>
      </c>
      <c r="AL57" s="304"/>
      <c r="AM57" s="312">
        <v>356141</v>
      </c>
      <c r="AN57" s="313">
        <v>63540</v>
      </c>
      <c r="AO57" s="314">
        <v>-56.2</v>
      </c>
      <c r="AP57" s="315">
        <v>127917</v>
      </c>
      <c r="AQ57" s="316">
        <v>14.6</v>
      </c>
      <c r="AR57" s="317">
        <v>-70.8</v>
      </c>
    </row>
    <row r="58" spans="1:44" x14ac:dyDescent="0.15">
      <c r="A58" s="247"/>
      <c r="AK58" s="318"/>
      <c r="AL58" s="319" t="s">
        <v>522</v>
      </c>
      <c r="AM58" s="320">
        <v>306721</v>
      </c>
      <c r="AN58" s="321">
        <v>54723</v>
      </c>
      <c r="AO58" s="322">
        <v>-38.6</v>
      </c>
      <c r="AP58" s="323">
        <v>69746</v>
      </c>
      <c r="AQ58" s="324">
        <v>4.7</v>
      </c>
      <c r="AR58" s="325">
        <v>-43.3</v>
      </c>
    </row>
    <row r="59" spans="1:44" x14ac:dyDescent="0.15">
      <c r="A59" s="247"/>
      <c r="AK59" s="303" t="s">
        <v>526</v>
      </c>
      <c r="AL59" s="304"/>
      <c r="AM59" s="312">
        <v>457390</v>
      </c>
      <c r="AN59" s="313">
        <v>82951</v>
      </c>
      <c r="AO59" s="314">
        <v>30.5</v>
      </c>
      <c r="AP59" s="315">
        <v>135931</v>
      </c>
      <c r="AQ59" s="316">
        <v>6.3</v>
      </c>
      <c r="AR59" s="317">
        <v>24.2</v>
      </c>
    </row>
    <row r="60" spans="1:44" x14ac:dyDescent="0.15">
      <c r="A60" s="247"/>
      <c r="AK60" s="318"/>
      <c r="AL60" s="319" t="s">
        <v>522</v>
      </c>
      <c r="AM60" s="320">
        <v>302830</v>
      </c>
      <c r="AN60" s="321">
        <v>54920</v>
      </c>
      <c r="AO60" s="322">
        <v>0.4</v>
      </c>
      <c r="AP60" s="323">
        <v>75320</v>
      </c>
      <c r="AQ60" s="324">
        <v>8</v>
      </c>
      <c r="AR60" s="325">
        <v>-7.6</v>
      </c>
    </row>
    <row r="61" spans="1:44" x14ac:dyDescent="0.15">
      <c r="A61" s="247"/>
      <c r="AK61" s="303" t="s">
        <v>527</v>
      </c>
      <c r="AL61" s="326"/>
      <c r="AM61" s="312">
        <v>601257</v>
      </c>
      <c r="AN61" s="313">
        <v>104794</v>
      </c>
      <c r="AO61" s="314">
        <v>-6.9</v>
      </c>
      <c r="AP61" s="315">
        <v>124814</v>
      </c>
      <c r="AQ61" s="327">
        <v>1.8</v>
      </c>
      <c r="AR61" s="317">
        <v>-8.6999999999999993</v>
      </c>
    </row>
    <row r="62" spans="1:44" x14ac:dyDescent="0.15">
      <c r="A62" s="247"/>
      <c r="AK62" s="318"/>
      <c r="AL62" s="319" t="s">
        <v>522</v>
      </c>
      <c r="AM62" s="320">
        <v>379056</v>
      </c>
      <c r="AN62" s="321">
        <v>66188</v>
      </c>
      <c r="AO62" s="322">
        <v>6.4</v>
      </c>
      <c r="AP62" s="323">
        <v>69404</v>
      </c>
      <c r="AQ62" s="324">
        <v>6</v>
      </c>
      <c r="AR62" s="325">
        <v>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e7FatboFhmXrKUG2S6pdKlUCKNGrWg9gFlorzxnnWfyfsDdckBnYLHugFn0pqpRNXaFrl+NPHjJ/EhezhTxfg==" saltValue="VUV8t8Qmm87am+R/DK4R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K58" zoomScale="80" zoomScaleNormal="80" zoomScaleSheetLayoutView="55" workbookViewId="0">
      <selection activeCell="CN58" sqref="CN58"/>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COn6xIGKotKOW2slP/4Ybr6Bna9jZ7HTJMWCEb6pZLlmHU21vGVgpxIlDEY58HuAtbEGYqM7bvXRQsdQKYfxyA==" saltValue="aVWx+8us9Pkj49lk5veO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SULx1IAlduTf1Jfak1K2MhvIjw4m/hby0j6A7fOfIvfE6d2epktjltpImoyxGQl//LVW8ZlYvlbWezAvhfU7aw==" saltValue="pB1JzEu0n0fNBSvEcbr2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43.18</v>
      </c>
      <c r="G47" s="12">
        <v>43.81</v>
      </c>
      <c r="H47" s="12">
        <v>46.58</v>
      </c>
      <c r="I47" s="12">
        <v>40.75</v>
      </c>
      <c r="J47" s="13">
        <v>32.6</v>
      </c>
    </row>
    <row r="48" spans="2:10" ht="57.75" customHeight="1" x14ac:dyDescent="0.15">
      <c r="B48" s="14"/>
      <c r="C48" s="1128" t="s">
        <v>4</v>
      </c>
      <c r="D48" s="1128"/>
      <c r="E48" s="1129"/>
      <c r="F48" s="15">
        <v>5.28</v>
      </c>
      <c r="G48" s="16">
        <v>7.12</v>
      </c>
      <c r="H48" s="16">
        <v>3.8</v>
      </c>
      <c r="I48" s="16">
        <v>4.54</v>
      </c>
      <c r="J48" s="17">
        <v>3.91</v>
      </c>
    </row>
    <row r="49" spans="2:10" ht="57.75" customHeight="1" thickBot="1" x14ac:dyDescent="0.2">
      <c r="B49" s="18"/>
      <c r="C49" s="1130" t="s">
        <v>5</v>
      </c>
      <c r="D49" s="1130"/>
      <c r="E49" s="1131"/>
      <c r="F49" s="19" t="s">
        <v>534</v>
      </c>
      <c r="G49" s="20">
        <v>1.32</v>
      </c>
      <c r="H49" s="20" t="s">
        <v>535</v>
      </c>
      <c r="I49" s="20" t="s">
        <v>536</v>
      </c>
      <c r="J49" s="21" t="s">
        <v>537</v>
      </c>
    </row>
    <row r="50" spans="2:10" x14ac:dyDescent="0.15"/>
  </sheetData>
  <sheetProtection algorithmName="SHA-512" hashValue="1zCaXcKTn8cfT051xVQM+1BptmAx2kP5vA23ytdHDMqWrTyKOPkopVswLyqGLcFsEHNkAIh1KT9vqDsc2HZQ0Q==" saltValue="O8IExyRdTYxerr8Arug/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井出健斗</cp:lastModifiedBy>
  <cp:lastPrinted>2026-03-20T01:55:32Z</cp:lastPrinted>
  <dcterms:created xsi:type="dcterms:W3CDTF">2026-02-26T09:45:47Z</dcterms:created>
  <dcterms:modified xsi:type="dcterms:W3CDTF">2026-03-20T01:59:16Z</dcterms:modified>
  <cp:category/>
</cp:coreProperties>
</file>