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2.250\lgwan-share2024\企画財政課\財政係\2024_財政\3_調査\4_財政資料集関係調査\070304_令和５年度財政状況資料集の作成及び提出について\提出調書\"/>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7" i="12" l="1"/>
  <c r="AF88" i="12"/>
  <c r="AU88" i="12" l="1"/>
  <c r="AP88"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<sst xmlns="http://schemas.openxmlformats.org/spreadsheetml/2006/main" count="1117" uniqueCount="576">
  <si>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</si>
  <si>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</si>
  <si>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</si>
  <si>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</si>
  <si>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</si>
  <si>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</si>
  <si>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</si>
  <si>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</si>
  <si>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</si>
  <si>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</si>
  <si>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</si>
  <si>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</si>
  <si>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</si>
  <si>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</si>
  <si>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</si>
  <si>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</si>
  <si>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</si>
  <si>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</si>
  <si>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</si>
  <si>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</si>
  <si>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</si>
  <si>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</si>
  <si>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</si>
  <si>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</si>
  <si>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</si>
  <si>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</si>
  <si>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</si>
  <si>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</si>
  <si>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</si>
  <si>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</si>
  <si>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</si>
  <si>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</si>
  <si>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</si>
  <si>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</si>
  <si>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</si>
  <si>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</si>
  <si>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</si>
  <si>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</si>
  <si>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</si>
  <si>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</si>
  <si>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</si>
  <si>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</si>
  <si>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</si>
  <si>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</si>
  <si>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</si>
  <si>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</si>
  <si>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</si>
  <si>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</si>
  <si>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</si>
  <si>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</si>
  <si>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</si>
  <si>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</si>
  <si>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</si>
  <si>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</si>
  <si>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</si>
  <si>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</si>
  <si>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</si>
  <si>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</si>
  <si>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</si>
  <si>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</si>
  <si>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</si>
  <si>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</si>
  <si>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</si>
  <si>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</si>
  <si>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</si>
  <si>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</si>
  <si>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</si>
  <si>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</si>
  <si>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</si>
  <si>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</si>
  <si>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</si>
  <si>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</si>
  <si>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</si>
  <si>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</si>
  <si>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</si>
  <si>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</si>
  <si>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</si>
  <si>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</si>
  <si>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</si>
  <si>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</si>
  <si>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</si>
  <si>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</si>
  <si>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</si>
  <si>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</si>
  <si>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</si>
  <si>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</si>
  <si>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</si>
  <si>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</si>
  <si>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</si>
  <si>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</si>
  <si>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</si>
  <si>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</si>
  <si>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</si>
  <si>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</si>
  <si>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</si>
  <si>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</si>
  <si>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</si>
  <si>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</si>
  <si>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</si>
  <si>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</si>
  <si>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</si>
  <si>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</si>
  <si>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</si>
  <si>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</si>
  <si>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</si>
  <si>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</si>
  <si>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</si>
  <si>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</si>
  <si>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</si>
  <si>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</si>
  <si>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</si>
  <si>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</si>
  <si>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</si>
  <si>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</si>
  <si>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</si>
  <si>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</si>
  <si>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</si>
  <si>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</si>
  <si>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</si>
  <si>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</si>
  <si>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</si>
  <si>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</si>
  <si>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</si>
  <si>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</si>
  <si>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</si>
  <si>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</si>
  <si>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</si>
  <si>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</si>
  <si>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</si>
  <si>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</si>
  <si>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</si>
  <si>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</si>
  <si>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</si>
  <si>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</si>
  <si>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</si>
  <si>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</si>
  <si>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</si>
  <si>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</si>
  <si>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</si>
  <si>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</si>
  <si>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</si>
  <si>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</si>
  <si>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</si>
  <si>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</si>
  <si>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</si>
  <si>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</si>
  <si>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</si>
  <si>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</si>
  <si>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</si>
  <si>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</si>
  <si>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</si>
  <si>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</si>
  <si>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</si>
  <si>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</si>
  <si>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</si>
  <si>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</si>
  <si>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</si>
  <si>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</si>
  <si>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</si>
  <si>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</si>
  <si>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</si>
  <si>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</si>
  <si>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</si>
  <si>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</si>
  <si>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</si>
  <si>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</si>
  <si>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</si>
  <si>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</si>
  <si>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</si>
  <si>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</si>
  <si>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</si>
  <si>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</si>
  <si>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</si>
  <si>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</si>
  <si>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</si>
  <si>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</si>
  <si>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</si>
  <si>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</si>
  <si>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</si>
  <si>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</si>
  <si>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</si>
  <si>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</si>
  <si>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</si>
  <si>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</si>
  <si>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</si>
  <si>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</si>
  <si>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</si>
  <si>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</si>
  <si>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</si>
  <si>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</si>
  <si>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</si>
  <si>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</si>
  <si>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</si>
  <si>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</si>
  <si>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</si>
  <si>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</si>
  <si>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</si>
  <si>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</si>
  <si>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</si>
  <si>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</si>
  <si>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</si>
  <si>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</si>
  <si>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長野県長和町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</si>
  <si>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</si>
  <si>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</si>
  <si>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</si>
  <si>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</si>
  <si>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</si>
  <si>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</si>
  <si>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</si>
  <si>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</si>
  <si>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</si>
  <si>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</si>
  <si>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</si>
  <si>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</si>
  <si>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</si>
  <si>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</si>
  <si>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</si>
  <si>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</si>
  <si>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</si>
  <si>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</si>
  <si>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</si>
  <si>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</si>
  <si>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</si>
  <si>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</si>
  <si>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</si>
  <si>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</si>
  <si>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</si>
  <si>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</si>
  <si>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</si>
  <si>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</si>
  <si>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</si>
  <si>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</si>
  <si>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</si>
  <si>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</si>
  <si>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</si>
  <si>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</si>
  <si>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</si>
  <si>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</si>
  <si>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</si>
  <si>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</si>
  <si>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</si>
  <si>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</si>
  <si>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</si>
  <si>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</si>
  <si>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</si>
  <si>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</si>
  <si>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</si>
  <si>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</si>
  <si>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</si>
  <si>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</si>
  <si>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</si>
  <si>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</si>
  <si>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</si>
  <si>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</si>
  <si>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</si>
  <si>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</si>
  <si>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</si>
  <si>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</si>
  <si>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</si>
  <si>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</si>
  <si>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</si>
  <si>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</si>
  <si>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</si>
  <si>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</si>
  <si>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</si>
  <si>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</si>
  <si>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</si>
  <si>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</si>
  <si>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</si>
  <si>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</si>
  <si>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</si>
  <si>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</si>
  <si>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</si>
  <si>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</si>
  <si>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</si>
  <si>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</si>
  <si>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</si>
  <si>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</si>
  <si>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</si>
  <si>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</si>
  <si>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</si>
  <si>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</si>
  <si>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</si>
  <si>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</si>
  <si>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</si>
  <si>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</si>
  <si>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</si>
  <si>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</si>
  <si>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</si>
  <si>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</si>
  <si>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</si>
  <si>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</si>
  <si>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</si>
  <si>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</si>
  <si>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</si>
  <si>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</si>
  <si>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</si>
  <si>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</si>
  <si>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</si>
  <si>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</si>
  <si>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</si>
  <si>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</si>
  <si>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</si>
  <si>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</si>
  <si>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</si>
  <si>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</si>
  <si>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</si>
  <si>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</si>
  <si>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</si>
  <si>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</si>
  <si>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</si>
  <si>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</si>
  <si>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</si>
  <si>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</si>
  <si>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</si>
  <si>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</si>
  <si>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</si>
  <si>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</si>
  <si>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</si>
  <si>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</si>
  <si>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</si>
  <si>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</si>
  <si>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</si>
  <si>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</si>
  <si>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</si>
  <si>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</si>
  <si>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</si>
  <si>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</si>
  <si>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</si>
  <si>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</si>
  <si>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</si>
  <si>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</si>
  <si>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</si>
  <si>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</si>
  <si>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</si>
  <si>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</si>
  <si>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</si>
  <si>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</si>
  <si>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</si>
  <si>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</si>
  <si>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</si>
  <si>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</si>
  <si>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</si>
  <si>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</si>
  <si>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</si>
  <si>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</si>
  <si>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</si>
  <si>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</si>
  <si>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</si>
  <si>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</si>
  <si>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</si>
  <si>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</si>
  <si>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長野県長和町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</si>
  <si>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</si>
  <si>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</si>
  <si>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</si>
  <si>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</si>
  <si>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</si>
  <si>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</si>
  <si>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</si>
  <si>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</si>
  <si>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</si>
  <si>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</si>
  <si>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</si>
  <si>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</si>
  <si>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</si>
  <si>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</si>
  <si>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</si>
  <si>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</si>
  <si>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</si>
  <si>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</si>
  <si>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</si>
  <si>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</si>
  <si>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長和町同和地区住宅新築資金等貸付特別会計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</si>
  <si>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</si>
  <si>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</si>
  <si>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</si>
  <si>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</si>
  <si>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</si>
  <si>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</si>
  <si>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</si>
  <si>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</si>
  <si>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</si>
  <si>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</si>
  <si>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</si>
  <si>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</si>
  <si>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</si>
  <si>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長和町国民健康保険特別会計</t>
    <phoneticPr fontId="5"/>
  </si>
  <si>
    <t>長和町国民健康保険歯科診療所特別会計</t>
    <phoneticPr fontId="5"/>
  </si>
  <si>
    <t>長和町後期高齢者医療特別会計</t>
    <phoneticPr fontId="5"/>
  </si>
  <si>
    <t>長和町介護保険特別会計</t>
    <phoneticPr fontId="5"/>
  </si>
  <si>
    <t>長和町上水道事業会計</t>
    <phoneticPr fontId="5"/>
  </si>
  <si>
    <t>法適用企業</t>
    <phoneticPr fontId="5"/>
  </si>
  <si>
    <t>長和町特定環境保全公共下水道事業特別会計</t>
    <phoneticPr fontId="5"/>
  </si>
  <si>
    <t>長和町簡易排水施設特別会計</t>
    <phoneticPr fontId="5"/>
  </si>
  <si>
    <t>長和町観光施設事業特別会計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</si>
  <si>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</si>
  <si>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</si>
  <si>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</si>
  <si>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</si>
  <si>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</si>
  <si>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</si>
  <si>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</si>
  <si>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</si>
  <si>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</si>
  <si>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</si>
  <si>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</si>
  <si>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</si>
  <si>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</si>
  <si>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</si>
  <si>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</si>
  <si>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</si>
  <si>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</si>
  <si>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</si>
  <si>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</si>
  <si>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</si>
  <si>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</si>
  <si>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</si>
  <si>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</si>
  <si>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</si>
  <si>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</si>
  <si>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</si>
  <si>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</si>
  <si>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</si>
  <si>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</si>
  <si>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</si>
  <si>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</si>
  <si>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</si>
  <si>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</si>
  <si>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</si>
  <si>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</si>
  <si>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</si>
  <si>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</si>
  <si>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</si>
  <si>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</si>
  <si>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</si>
  <si>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</si>
  <si>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</si>
  <si>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</si>
  <si>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</si>
  <si>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</si>
  <si>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</si>
  <si>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</si>
  <si>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</si>
  <si>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</si>
  <si>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</si>
  <si>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</si>
  <si>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</si>
  <si>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</si>
  <si>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</si>
  <si>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</si>
  <si>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</si>
  <si>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</si>
  <si>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</si>
  <si>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</si>
  <si>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</si>
  <si>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</si>
  <si>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</si>
  <si>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</si>
  <si>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</si>
  <si>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</si>
  <si>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</si>
  <si>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</si>
  <si>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</si>
  <si>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</si>
  <si>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</si>
  <si>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</si>
  <si>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</si>
  <si>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</si>
  <si>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</si>
  <si>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</si>
  <si>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</si>
  <si>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</si>
  <si>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</si>
  <si>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</si>
  <si>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</si>
  <si>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</si>
  <si>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</si>
  <si>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</si>
  <si>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</si>
  <si>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</si>
  <si>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</si>
  <si>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</si>
  <si>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</si>
  <si>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</si>
  <si>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</si>
  <si>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</si>
  <si>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</si>
  <si>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</si>
  <si>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</si>
  <si>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</si>
  <si>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</si>
  <si>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</si>
  <si>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</si>
  <si>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</si>
  <si>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</si>
  <si>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</si>
  <si>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</si>
  <si>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</si>
  <si>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</si>
  <si>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</si>
  <si>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</si>
  <si>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</si>
  <si>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</si>
  <si>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</si>
  <si>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</si>
  <si>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</si>
  <si>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</si>
  <si>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</si>
  <si>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</si>
  <si>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</si>
  <si>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</si>
  <si>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</si>
  <si>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</si>
  <si>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</si>
  <si>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</si>
  <si>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</si>
  <si>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</si>
  <si>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</si>
  <si>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</si>
  <si>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</si>
  <si>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</si>
  <si>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</si>
  <si>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</si>
  <si>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</si>
  <si>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</si>
  <si>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</si>
  <si>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</si>
  <si>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</si>
  <si>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</si>
  <si>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</si>
  <si>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</si>
  <si>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10.42</t>
  </si>
  <si>
    <t>▲ 11.30</t>
  </si>
  <si>
    <t>▲ 7.78</t>
  </si>
  <si>
    <t>▲ 7.36</t>
  </si>
  <si>
    <t>長和町上水道事業会計</t>
  </si>
  <si>
    <t>一般会計</t>
  </si>
  <si>
    <t>長和町特定環境保全公共下水道事業特別会計</t>
  </si>
  <si>
    <t>長和町介護保険特別会計</t>
  </si>
  <si>
    <t>長和町簡易排水施設特別会計</t>
  </si>
  <si>
    <t>長和町観光施設事業特別会計</t>
  </si>
  <si>
    <t>長和町国民健康保険特別会計</t>
  </si>
  <si>
    <t>長和町同和地区住宅新築資金等貸付特別会計</t>
  </si>
  <si>
    <t>その他会計（赤字）</t>
  </si>
  <si>
    <t>その他会計（黒字）</t>
  </si>
  <si>
    <t>R01</t>
    <phoneticPr fontId="5"/>
  </si>
  <si>
    <t>R02</t>
    <phoneticPr fontId="5"/>
  </si>
  <si>
    <t>R03</t>
    <phoneticPr fontId="5"/>
  </si>
  <si>
    <t>R04</t>
    <phoneticPr fontId="5"/>
  </si>
  <si>
    <t>R05</t>
    <phoneticPr fontId="5"/>
  </si>
  <si>
    <t>上田地域広域連合一般会計</t>
  </si>
  <si>
    <t>上田地域広域連合ふるさと基金特別会計</t>
  </si>
  <si>
    <t>上田地域広域連合介護保険特別会計</t>
  </si>
  <si>
    <t>上田地域広域連合消防特別会計</t>
  </si>
  <si>
    <t>依田窪医療福祉事務組合依田窪病院事業特別会計</t>
  </si>
  <si>
    <t>依田窪医療福祉事務組合依田窪老人保健施設特別会計</t>
  </si>
  <si>
    <t>依田窪医療福祉事務組合依田窪病院病院訪問看護ステーション特別会計</t>
  </si>
  <si>
    <t>上田市長和町中学校組合一般会計</t>
  </si>
  <si>
    <t>長野県市町村自治振興組合一般会計</t>
  </si>
  <si>
    <t>長野県後期高齢者医療広域連合一般会計</t>
  </si>
  <si>
    <t>長野県後期高齢者医療広域連合後期高齢者医療特別会計</t>
  </si>
  <si>
    <t>長野県市町村総合事務組合一般会計</t>
  </si>
  <si>
    <t>長野県市町村総合事務組合非常勤職員公務災害補償特別会計</t>
  </si>
  <si>
    <t>長野県地方税滞納整理機構一般会計</t>
  </si>
  <si>
    <t>長和町振興公社</t>
    <rPh sb="0" eb="3">
      <t>ナガワマチ</t>
    </rPh>
    <rPh sb="3" eb="5">
      <t>シンコウ</t>
    </rPh>
    <rPh sb="5" eb="7">
      <t>コウシャ</t>
    </rPh>
    <phoneticPr fontId="2"/>
  </si>
  <si>
    <t>長和町土地開発公社</t>
    <rPh sb="0" eb="3">
      <t>ナガワマチ</t>
    </rPh>
    <rPh sb="3" eb="5">
      <t>トチ</t>
    </rPh>
    <rPh sb="5" eb="7">
      <t>カイハツ</t>
    </rPh>
    <rPh sb="7" eb="9">
      <t>コウシャ</t>
    </rPh>
    <phoneticPr fontId="2"/>
  </si>
  <si>
    <t>長門牧場</t>
    <rPh sb="0" eb="2">
      <t>ナガト</t>
    </rPh>
    <rPh sb="2" eb="4">
      <t>ボクジョウ</t>
    </rPh>
    <phoneticPr fontId="2"/>
  </si>
  <si>
    <t>-</t>
    <phoneticPr fontId="2"/>
  </si>
  <si>
    <t>新町一体感醸成基金</t>
    <rPh sb="0" eb="2">
      <t>シンチョウ</t>
    </rPh>
    <rPh sb="2" eb="5">
      <t>イッタイカン</t>
    </rPh>
    <rPh sb="5" eb="7">
      <t>ジョウセイ</t>
    </rPh>
    <rPh sb="7" eb="9">
      <t>キキン</t>
    </rPh>
    <phoneticPr fontId="5"/>
  </si>
  <si>
    <t>公共施設整備基金</t>
    <rPh sb="0" eb="2">
      <t>コウキョウ</t>
    </rPh>
    <rPh sb="2" eb="4">
      <t>シセツ</t>
    </rPh>
    <rPh sb="4" eb="6">
      <t>セイビ</t>
    </rPh>
    <rPh sb="6" eb="8">
      <t>キキン</t>
    </rPh>
    <phoneticPr fontId="2"/>
  </si>
  <si>
    <t>下排水整備基金</t>
    <rPh sb="0" eb="1">
      <t>ゲ</t>
    </rPh>
    <rPh sb="1" eb="3">
      <t>ハイスイ</t>
    </rPh>
    <rPh sb="3" eb="5">
      <t>セイビ</t>
    </rPh>
    <rPh sb="5" eb="7">
      <t>キキン</t>
    </rPh>
    <phoneticPr fontId="2"/>
  </si>
  <si>
    <t>ふるさと納税基金</t>
    <rPh sb="4" eb="6">
      <t>ノウゼイ</t>
    </rPh>
    <rPh sb="6" eb="8">
      <t>キキン</t>
    </rPh>
    <phoneticPr fontId="2"/>
  </si>
  <si>
    <t>有線放送施設改善基金</t>
    <rPh sb="0" eb="2">
      <t>ユウセン</t>
    </rPh>
    <rPh sb="2" eb="4">
      <t>ホウソウ</t>
    </rPh>
    <rPh sb="4" eb="6">
      <t>シセツ</t>
    </rPh>
    <rPh sb="6" eb="8">
      <t>カイゼン</t>
    </rPh>
    <rPh sb="8" eb="10">
      <t>キキン</t>
    </rPh>
    <phoneticPr fontId="2"/>
  </si>
  <si>
    <t>東北信市町村交通災害共済組合一般会計</t>
    <rPh sb="3" eb="6">
      <t>シチョウソン</t>
    </rPh>
    <rPh sb="14" eb="16">
      <t>イッパン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</si>
</sst>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C92C-4F0F-950C-38DAD375D3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177184</c:v>
                </c:pt>
                <c:pt idx="1">
                  <c:v>123372</c:v>
                </c:pt>
                <c:pt idx="2">
                  <c:v>109040</c:v>
                </c:pt>
                <c:pt idx="3">
                  <c:v>145067</c:v>
                </c:pt>
                <c:pt idx="4">
                  <c:v>63540</c:v>
                </c:pt>
              </c:numCache>
            </c:numRef>
          </c:val>
          <c:smooth val="0"/>
          <c:extLst>
            <c:ext xmlns:c16="http://schemas.microsoft.com/office/drawing/2014/chart" uri="{C3380CC4-5D6E-409C-BE32-E72D297353CC}">
              <c16:uniqueId val="{00000001-C92C-4F0F-950C-38DAD375D3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4.4400000000000004</c:v>
                </c:pt>
                <c:pt idx="1">
                  <c:v>5.28</c:v>
                </c:pt>
                <c:pt idx="2">
                  <c:v>7.12</c:v>
                </c:pt>
                <c:pt idx="3">
                  <c:v>3.8</c:v>
                </c:pt>
                <c:pt idx="4">
                  <c:v>4.54</c:v>
                </c:pt>
              </c:numCache>
            </c:numRef>
          </c:val>
          <c:extLst>
            <c:ext xmlns:c16="http://schemas.microsoft.com/office/drawing/2014/chart" uri="{C3380CC4-5D6E-409C-BE32-E72D297353CC}">
              <c16:uniqueId val="{00000000-6E0C-41A4-ACB2-581314FF1C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54.5</c:v>
                </c:pt>
                <c:pt idx="1">
                  <c:v>43.18</c:v>
                </c:pt>
                <c:pt idx="2">
                  <c:v>43.81</c:v>
                </c:pt>
                <c:pt idx="3">
                  <c:v>46.58</c:v>
                </c:pt>
                <c:pt idx="4">
                  <c:v>40.75</c:v>
                </c:pt>
              </c:numCache>
            </c:numRef>
          </c:val>
          <c:extLst>
            <c:ext xmlns:c16="http://schemas.microsoft.com/office/drawing/2014/chart" uri="{C3380CC4-5D6E-409C-BE32-E72D297353CC}">
              <c16:uniqueId val="{00000001-6E0C-41A4-ACB2-581314FF1C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-10.42</c:v>
                </c:pt>
                <c:pt idx="1">
                  <c:v>-11.3</c:v>
                </c:pt>
                <c:pt idx="2">
                  <c:v>1.32</c:v>
                </c:pt>
                <c:pt idx="3">
                  <c:v>-7.78</c:v>
                </c:pt>
                <c:pt idx="4">
                  <c:v>-7.36</c:v>
                </c:pt>
              </c:numCache>
            </c:numRef>
          </c:val>
          <c:smooth val="0"/>
          <c:extLst>
            <c:ext xmlns:c16="http://schemas.microsoft.com/office/drawing/2014/chart" uri="{C3380CC4-5D6E-409C-BE32-E72D297353CC}">
              <c16:uniqueId val="{00000002-6E0C-41A4-ACB2-581314FF1C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0-CC45-44A9-831B-6A1D01DBC7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45-44A9-831B-6A1D01DBC786}"/>
            </c:ext>
          </c:extLst>
        </c:ser>
        <c:ser>
          <c:idx val="2"/>
          <c:order val="2"/>
          <c:tx>
            <c:strRef>
              <c:f>データシート!$A$29</c:f>
              <c:strCache>
                <c:ptCount val="1"/>
                <c:pt idx="0">
                  <c:v>長和町同和地区住宅新築資金等貸付特別会計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0.15</c:v>
                </c:pt>
                <c:pt idx="2">
                  <c:v>#N/A</c:v>
                </c:pt>
                <c:pt idx="3">
                  <c:v>0.15</c:v>
                </c:pt>
                <c:pt idx="4">
                  <c:v>#N/A</c:v>
                </c:pt>
                <c:pt idx="5">
                  <c:v>0.15</c:v>
                </c:pt>
                <c:pt idx="6">
                  <c:v>#N/A</c:v>
                </c:pt>
                <c:pt idx="7">
                  <c:v>0.17</c:v>
                </c:pt>
                <c:pt idx="8">
                  <c:v>#N/A</c:v>
                </c:pt>
                <c:pt idx="9">
                  <c:v>0.18</c:v>
                </c:pt>
              </c:numCache>
            </c:numRef>
          </c:val>
          <c:extLst>
            <c:ext xmlns:c16="http://schemas.microsoft.com/office/drawing/2014/chart" uri="{C3380CC4-5D6E-409C-BE32-E72D297353CC}">
              <c16:uniqueId val="{00000002-CC45-44A9-831B-6A1D01DBC786}"/>
            </c:ext>
          </c:extLst>
        </c:ser>
        <c:ser>
          <c:idx val="3"/>
          <c:order val="3"/>
          <c:tx>
            <c:strRef>
              <c:f>データシート!$A$30</c:f>
              <c:strCache>
                <c:ptCount val="1"/>
                <c:pt idx="0">
                  <c:v>長和町国民健康保険特別会計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0.75</c:v>
                </c:pt>
                <c:pt idx="2">
                  <c:v>#N/A</c:v>
                </c:pt>
                <c:pt idx="3">
                  <c:v>0.72</c:v>
                </c:pt>
                <c:pt idx="4">
                  <c:v>#N/A</c:v>
                </c:pt>
                <c:pt idx="5">
                  <c:v>0.35</c:v>
                </c:pt>
                <c:pt idx="6">
                  <c:v>#N/A</c:v>
                </c:pt>
                <c:pt idx="7">
                  <c:v>0.32</c:v>
                </c:pt>
                <c:pt idx="8">
                  <c:v>#N/A</c:v>
                </c:pt>
                <c:pt idx="9">
                  <c:v>0.21</c:v>
                </c:pt>
              </c:numCache>
            </c:numRef>
          </c:val>
          <c:extLst>
            <c:ext xmlns:c16="http://schemas.microsoft.com/office/drawing/2014/chart" uri="{C3380CC4-5D6E-409C-BE32-E72D297353CC}">
              <c16:uniqueId val="{00000003-CC45-44A9-831B-6A1D01DBC786}"/>
            </c:ext>
          </c:extLst>
        </c:ser>
        <c:ser>
          <c:idx val="4"/>
          <c:order val="4"/>
          <c:tx>
            <c:strRef>
              <c:f>データシート!$A$31</c:f>
              <c:strCache>
                <c:ptCount val="1"/>
                <c:pt idx="0">
                  <c:v>長和町観光施設事業特別会計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0.49</c:v>
                </c:pt>
                <c:pt idx="4">
                  <c:v>#N/A</c:v>
                </c:pt>
                <c:pt idx="5">
                  <c:v>0.38</c:v>
                </c:pt>
                <c:pt idx="6">
                  <c:v>#N/A</c:v>
                </c:pt>
                <c:pt idx="7">
                  <c:v>0.35</c:v>
                </c:pt>
                <c:pt idx="8">
                  <c:v>#N/A</c:v>
                </c:pt>
                <c:pt idx="9">
                  <c:v>0.51</c:v>
                </c:pt>
              </c:numCache>
            </c:numRef>
          </c:val>
          <c:extLst>
            <c:ext xmlns:c16="http://schemas.microsoft.com/office/drawing/2014/chart" uri="{C3380CC4-5D6E-409C-BE32-E72D297353CC}">
              <c16:uniqueId val="{00000004-CC45-44A9-831B-6A1D01DBC786}"/>
            </c:ext>
          </c:extLst>
        </c:ser>
        <c:ser>
          <c:idx val="5"/>
          <c:order val="5"/>
          <c:tx>
            <c:strRef>
              <c:f>データシート!$A$32</c:f>
              <c:strCache>
                <c:ptCount val="1"/>
                <c:pt idx="0">
                  <c:v>長和町簡易排水施設特別会計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0.4</c:v>
                </c:pt>
                <c:pt idx="4">
                  <c:v>#N/A</c:v>
                </c:pt>
                <c:pt idx="5">
                  <c:v>0.42</c:v>
                </c:pt>
                <c:pt idx="6">
                  <c:v>#N/A</c:v>
                </c:pt>
                <c:pt idx="7">
                  <c:v>0.47</c:v>
                </c:pt>
                <c:pt idx="8">
                  <c:v>#N/A</c:v>
                </c:pt>
                <c:pt idx="9">
                  <c:v>0.52</c:v>
                </c:pt>
              </c:numCache>
            </c:numRef>
          </c:val>
          <c:extLst>
            <c:ext xmlns:c16="http://schemas.microsoft.com/office/drawing/2014/chart" uri="{C3380CC4-5D6E-409C-BE32-E72D297353CC}">
              <c16:uniqueId val="{00000005-CC45-44A9-831B-6A1D01DBC786}"/>
            </c:ext>
          </c:extLst>
        </c:ser>
        <c:ser>
          <c:idx val="6"/>
          <c:order val="6"/>
          <c:tx>
            <c:strRef>
              <c:f>データシート!$A$33</c:f>
              <c:strCache>
                <c:ptCount val="1"/>
                <c:pt idx="0">
                  <c:v>長和町介護保険特別会計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0.53</c:v>
                </c:pt>
                <c:pt idx="4">
                  <c:v>#N/A</c:v>
                </c:pt>
                <c:pt idx="5">
                  <c:v>0.84</c:v>
                </c:pt>
                <c:pt idx="6">
                  <c:v>#N/A</c:v>
                </c:pt>
                <c:pt idx="7">
                  <c:v>1.51</c:v>
                </c:pt>
                <c:pt idx="8">
                  <c:v>#N/A</c:v>
                </c:pt>
                <c:pt idx="9">
                  <c:v>1.86</c:v>
                </c:pt>
              </c:numCache>
            </c:numRef>
          </c:val>
          <c:extLst>
            <c:ext xmlns:c16="http://schemas.microsoft.com/office/drawing/2014/chart" uri="{C3380CC4-5D6E-409C-BE32-E72D297353CC}">
              <c16:uniqueId val="{00000006-CC45-44A9-831B-6A1D01DBC786}"/>
            </c:ext>
          </c:extLst>
        </c:ser>
        <c:ser>
          <c:idx val="7"/>
          <c:order val="7"/>
          <c:tx>
            <c:strRef>
              <c:f>データシート!$A$34</c:f>
              <c:strCache>
                <c:ptCount val="1"/>
                <c:pt idx="0">
                  <c:v>長和町特定環境保全公共下水道事業特別会計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2.48</c:v>
                </c:pt>
                <c:pt idx="4">
                  <c:v>#N/A</c:v>
                </c:pt>
                <c:pt idx="5">
                  <c:v>2.6</c:v>
                </c:pt>
                <c:pt idx="6">
                  <c:v>#N/A</c:v>
                </c:pt>
                <c:pt idx="7">
                  <c:v>2.56</c:v>
                </c:pt>
                <c:pt idx="8">
                  <c:v>#N/A</c:v>
                </c:pt>
                <c:pt idx="9">
                  <c:v>2.02</c:v>
                </c:pt>
              </c:numCache>
            </c:numRef>
          </c:val>
          <c:extLst>
            <c:ext xmlns:c16="http://schemas.microsoft.com/office/drawing/2014/chart" uri="{C3380CC4-5D6E-409C-BE32-E72D297353CC}">
              <c16:uniqueId val="{00000007-CC45-44A9-831B-6A1D01DBC7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4.29</c:v>
                </c:pt>
                <c:pt idx="2">
                  <c:v>#N/A</c:v>
                </c:pt>
                <c:pt idx="3">
                  <c:v>5.13</c:v>
                </c:pt>
                <c:pt idx="4">
                  <c:v>#N/A</c:v>
                </c:pt>
                <c:pt idx="5">
                  <c:v>6.96</c:v>
                </c:pt>
                <c:pt idx="6">
                  <c:v>#N/A</c:v>
                </c:pt>
                <c:pt idx="7">
                  <c:v>3.62</c:v>
                </c:pt>
                <c:pt idx="8">
                  <c:v>#N/A</c:v>
                </c:pt>
                <c:pt idx="9">
                  <c:v>4.3499999999999996</c:v>
                </c:pt>
              </c:numCache>
            </c:numRef>
          </c:val>
          <c:extLst>
            <c:ext xmlns:c16="http://schemas.microsoft.com/office/drawing/2014/chart" uri="{C3380CC4-5D6E-409C-BE32-E72D297353CC}">
              <c16:uniqueId val="{00000008-CC45-44A9-831B-6A1D01DBC786}"/>
            </c:ext>
          </c:extLst>
        </c:ser>
        <c:ser>
          <c:idx val="9"/>
          <c:order val="9"/>
          <c:tx>
            <c:strRef>
              <c:f>データシート!$A$36</c:f>
              <c:strCache>
                <c:ptCount val="1"/>
                <c:pt idx="0">
                  <c:v>長和町上水道事業会計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4.08</c:v>
                </c:pt>
                <c:pt idx="2">
                  <c:v>#N/A</c:v>
                </c:pt>
                <c:pt idx="3">
                  <c:v>5.99</c:v>
                </c:pt>
                <c:pt idx="4">
                  <c:v>#N/A</c:v>
                </c:pt>
                <c:pt idx="5">
                  <c:v>6.52</c:v>
                </c:pt>
                <c:pt idx="6">
                  <c:v>#N/A</c:v>
                </c:pt>
                <c:pt idx="7">
                  <c:v>7.74</c:v>
                </c:pt>
                <c:pt idx="8">
                  <c:v>#N/A</c:v>
                </c:pt>
                <c:pt idx="9">
                  <c:v>8.6999999999999993</c:v>
                </c:pt>
              </c:numCache>
            </c:numRef>
          </c:val>
          <c:extLst>
            <c:ext xmlns:c16="http://schemas.microsoft.com/office/drawing/2014/chart" uri="{C3380CC4-5D6E-409C-BE32-E72D297353CC}">
              <c16:uniqueId val="{00000009-CC45-44A9-831B-6A1D01DBC7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842</c:v>
                </c:pt>
                <c:pt idx="5">
                  <c:v>830</c:v>
                </c:pt>
                <c:pt idx="8">
                  <c:v>857</c:v>
                </c:pt>
                <c:pt idx="11">
                  <c:v>861</c:v>
                </c:pt>
                <c:pt idx="14">
                  <c:v>820</c:v>
                </c:pt>
              </c:numCache>
            </c:numRef>
          </c:val>
          <c:extLst>
            <c:ext xmlns:c16="http://schemas.microsoft.com/office/drawing/2014/chart" uri="{C3380CC4-5D6E-409C-BE32-E72D297353CC}">
              <c16:uniqueId val="{00000000-FC47-47C2-9909-4E8D25C26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47-47C2-9909-4E8D25C26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47-47C2-9909-4E8D25C26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132</c:v>
                </c:pt>
                <c:pt idx="3">
                  <c:v>129</c:v>
                </c:pt>
                <c:pt idx="6">
                  <c:v>133</c:v>
                </c:pt>
                <c:pt idx="9">
                  <c:v>148</c:v>
                </c:pt>
                <c:pt idx="12">
                  <c:v>176</c:v>
                </c:pt>
              </c:numCache>
            </c:numRef>
          </c:val>
          <c:extLst>
            <c:ext xmlns:c16="http://schemas.microsoft.com/office/drawing/2014/chart" uri="{C3380CC4-5D6E-409C-BE32-E72D297353CC}">
              <c16:uniqueId val="{00000003-FC47-47C2-9909-4E8D25C26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273</c:v>
                </c:pt>
                <c:pt idx="3">
                  <c:v>289</c:v>
                </c:pt>
                <c:pt idx="6">
                  <c:v>285</c:v>
                </c:pt>
                <c:pt idx="9">
                  <c:v>285</c:v>
                </c:pt>
                <c:pt idx="12">
                  <c:v>285</c:v>
                </c:pt>
              </c:numCache>
            </c:numRef>
          </c:val>
          <c:extLst>
            <c:ext xmlns:c16="http://schemas.microsoft.com/office/drawing/2014/chart" uri="{C3380CC4-5D6E-409C-BE32-E72D297353CC}">
              <c16:uniqueId val="{00000004-FC47-47C2-9909-4E8D25C26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47-47C2-9909-4E8D25C26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47-47C2-9909-4E8D25C26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779</c:v>
                </c:pt>
                <c:pt idx="3">
                  <c:v>744</c:v>
                </c:pt>
                <c:pt idx="6">
                  <c:v>764</c:v>
                </c:pt>
                <c:pt idx="9">
                  <c:v>693</c:v>
                </c:pt>
                <c:pt idx="12">
                  <c:v>657</c:v>
                </c:pt>
              </c:numCache>
            </c:numRef>
          </c:val>
          <c:extLst>
            <c:ext xmlns:c16="http://schemas.microsoft.com/office/drawing/2014/chart" uri="{C3380CC4-5D6E-409C-BE32-E72D297353CC}">
              <c16:uniqueId val="{00000007-FC47-47C2-9909-4E8D25C26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342</c:v>
                </c:pt>
                <c:pt idx="2">
                  <c:v>#N/A</c:v>
                </c:pt>
                <c:pt idx="3">
                  <c:v>#N/A</c:v>
                </c:pt>
                <c:pt idx="4">
                  <c:v>332</c:v>
                </c:pt>
                <c:pt idx="5">
                  <c:v>#N/A</c:v>
                </c:pt>
                <c:pt idx="6">
                  <c:v>#N/A</c:v>
                </c:pt>
                <c:pt idx="7">
                  <c:v>325</c:v>
                </c:pt>
                <c:pt idx="8">
                  <c:v>#N/A</c:v>
                </c:pt>
                <c:pt idx="9">
                  <c:v>#N/A</c:v>
                </c:pt>
                <c:pt idx="10">
                  <c:v>265</c:v>
                </c:pt>
                <c:pt idx="11">
                  <c:v>#N/A</c:v>
                </c:pt>
                <c:pt idx="12">
                  <c:v>#N/A</c:v>
                </c:pt>
                <c:pt idx="13">
                  <c:v>298</c:v>
                </c:pt>
                <c:pt idx="14">
                  <c:v>#N/A</c:v>
                </c:pt>
              </c:numCache>
            </c:numRef>
          </c:val>
          <c:smooth val="0"/>
          <c:extLst>
            <c:ext xmlns:c16="http://schemas.microsoft.com/office/drawing/2014/chart" uri="{C3380CC4-5D6E-409C-BE32-E72D297353CC}">
              <c16:uniqueId val="{00000008-FC47-47C2-9909-4E8D25C26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7233</c:v>
                </c:pt>
                <c:pt idx="5">
                  <c:v>7300</c:v>
                </c:pt>
                <c:pt idx="8">
                  <c:v>6998</c:v>
                </c:pt>
                <c:pt idx="11">
                  <c:v>6568</c:v>
                </c:pt>
                <c:pt idx="14">
                  <c:v>6103</c:v>
                </c:pt>
              </c:numCache>
            </c:numRef>
          </c:val>
          <c:extLst>
            <c:ext xmlns:c16="http://schemas.microsoft.com/office/drawing/2014/chart" uri="{C3380CC4-5D6E-409C-BE32-E72D297353CC}">
              <c16:uniqueId val="{00000000-0FD4-44F7-8853-1B1E221E5D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241</c:v>
                </c:pt>
                <c:pt idx="5">
                  <c:v>178</c:v>
                </c:pt>
                <c:pt idx="8">
                  <c:v>119</c:v>
                </c:pt>
                <c:pt idx="11">
                  <c:v>98</c:v>
                </c:pt>
                <c:pt idx="14">
                  <c:v>70</c:v>
                </c:pt>
              </c:numCache>
            </c:numRef>
          </c:val>
          <c:extLst>
            <c:ext xmlns:c16="http://schemas.microsoft.com/office/drawing/2014/chart" uri="{C3380CC4-5D6E-409C-BE32-E72D297353CC}">
              <c16:uniqueId val="{00000001-0FD4-44F7-8853-1B1E221E5D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3065</c:v>
                </c:pt>
                <c:pt idx="5">
                  <c:v>2688</c:v>
                </c:pt>
                <c:pt idx="8">
                  <c:v>2861</c:v>
                </c:pt>
                <c:pt idx="11">
                  <c:v>2967</c:v>
                </c:pt>
                <c:pt idx="14">
                  <c:v>3009</c:v>
                </c:pt>
              </c:numCache>
            </c:numRef>
          </c:val>
          <c:extLst>
            <c:ext xmlns:c16="http://schemas.microsoft.com/office/drawing/2014/chart" uri="{C3380CC4-5D6E-409C-BE32-E72D297353CC}">
              <c16:uniqueId val="{00000002-0FD4-44F7-8853-1B1E221E5D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D4-44F7-8853-1B1E221E5D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D4-44F7-8853-1B1E221E5D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D4-44F7-8853-1B1E221E5D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1320</c:v>
                </c:pt>
                <c:pt idx="3">
                  <c:v>1335</c:v>
                </c:pt>
                <c:pt idx="6">
                  <c:v>1286</c:v>
                </c:pt>
                <c:pt idx="9">
                  <c:v>1333</c:v>
                </c:pt>
                <c:pt idx="12">
                  <c:v>1296</c:v>
                </c:pt>
              </c:numCache>
            </c:numRef>
          </c:val>
          <c:extLst>
            <c:ext xmlns:c16="http://schemas.microsoft.com/office/drawing/2014/chart" uri="{C3380CC4-5D6E-409C-BE32-E72D297353CC}">
              <c16:uniqueId val="{00000006-0FD4-44F7-8853-1B1E221E5D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1029</c:v>
                </c:pt>
                <c:pt idx="3">
                  <c:v>1019</c:v>
                </c:pt>
                <c:pt idx="6">
                  <c:v>967</c:v>
                </c:pt>
                <c:pt idx="9">
                  <c:v>1091</c:v>
                </c:pt>
                <c:pt idx="12">
                  <c:v>1044</c:v>
                </c:pt>
              </c:numCache>
            </c:numRef>
          </c:val>
          <c:extLst>
            <c:ext xmlns:c16="http://schemas.microsoft.com/office/drawing/2014/chart" uri="{C3380CC4-5D6E-409C-BE32-E72D297353CC}">
              <c16:uniqueId val="{00000007-0FD4-44F7-8853-1B1E221E5D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2501</c:v>
                </c:pt>
                <c:pt idx="3">
                  <c:v>2581</c:v>
                </c:pt>
                <c:pt idx="6">
                  <c:v>2422</c:v>
                </c:pt>
                <c:pt idx="9">
                  <c:v>2247</c:v>
                </c:pt>
                <c:pt idx="12">
                  <c:v>2017</c:v>
                </c:pt>
              </c:numCache>
            </c:numRef>
          </c:val>
          <c:extLst>
            <c:ext xmlns:c16="http://schemas.microsoft.com/office/drawing/2014/chart" uri="{C3380CC4-5D6E-409C-BE32-E72D297353CC}">
              <c16:uniqueId val="{00000008-0FD4-44F7-8853-1B1E221E5D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1067</c:v>
                </c:pt>
                <c:pt idx="3">
                  <c:v>819</c:v>
                </c:pt>
                <c:pt idx="6">
                  <c:v>708</c:v>
                </c:pt>
                <c:pt idx="9">
                  <c:v>492</c:v>
                </c:pt>
                <c:pt idx="12">
                  <c:v>302</c:v>
                </c:pt>
              </c:numCache>
            </c:numRef>
          </c:val>
          <c:extLst>
            <c:ext xmlns:c16="http://schemas.microsoft.com/office/drawing/2014/chart" uri="{C3380CC4-5D6E-409C-BE32-E72D297353CC}">
              <c16:uniqueId val="{00000009-0FD4-44F7-8853-1B1E221E5D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6648</c:v>
                </c:pt>
                <c:pt idx="3">
                  <c:v>6577</c:v>
                </c:pt>
                <c:pt idx="6">
                  <c:v>6351</c:v>
                </c:pt>
                <c:pt idx="9">
                  <c:v>6197</c:v>
                </c:pt>
                <c:pt idx="12">
                  <c:v>5835</c:v>
                </c:pt>
              </c:numCache>
            </c:numRef>
          </c:val>
          <c:extLst>
            <c:ext xmlns:c16="http://schemas.microsoft.com/office/drawing/2014/chart" uri="{C3380CC4-5D6E-409C-BE32-E72D297353CC}">
              <c16:uniqueId val="{0000000A-0FD4-44F7-8853-1B1E221E5D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2027</c:v>
                </c:pt>
                <c:pt idx="2">
                  <c:v>#N/A</c:v>
                </c:pt>
                <c:pt idx="3">
                  <c:v>#N/A</c:v>
                </c:pt>
                <c:pt idx="4">
                  <c:v>2166</c:v>
                </c:pt>
                <c:pt idx="5">
                  <c:v>#N/A</c:v>
                </c:pt>
                <c:pt idx="6">
                  <c:v>#N/A</c:v>
                </c:pt>
                <c:pt idx="7">
                  <c:v>1755</c:v>
                </c:pt>
                <c:pt idx="8">
                  <c:v>#N/A</c:v>
                </c:pt>
                <c:pt idx="9">
                  <c:v>#N/A</c:v>
                </c:pt>
                <c:pt idx="10">
                  <c:v>1729</c:v>
                </c:pt>
                <c:pt idx="11">
                  <c:v>#N/A</c:v>
                </c:pt>
                <c:pt idx="12">
                  <c:v>#N/A</c:v>
                </c:pt>
                <c:pt idx="13">
                  <c:v>1312</c:v>
                </c:pt>
                <c:pt idx="14">
                  <c:v>#N/A</c:v>
                </c:pt>
              </c:numCache>
            </c:numRef>
          </c:val>
          <c:smooth val="0"/>
          <c:extLst>
            <c:ext xmlns:c16="http://schemas.microsoft.com/office/drawing/2014/chart" uri="{C3380CC4-5D6E-409C-BE32-E72D297353CC}">
              <c16:uniqueId val="{0000000B-0FD4-44F7-8853-1B1E221E5D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1700</c:v>
                </c:pt>
                <c:pt idx="1">
                  <c:v>1767</c:v>
                </c:pt>
                <c:pt idx="2">
                  <c:v>1534</c:v>
                </c:pt>
              </c:numCache>
            </c:numRef>
          </c:val>
          <c:extLst>
            <c:ext xmlns:c16="http://schemas.microsoft.com/office/drawing/2014/chart" uri="{C3380CC4-5D6E-409C-BE32-E72D297353CC}">
              <c16:uniqueId val="{00000000-2EE8-4407-989C-DA477134F6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391</c:v>
                </c:pt>
                <c:pt idx="1">
                  <c:v>392</c:v>
                </c:pt>
                <c:pt idx="2">
                  <c:v>414</c:v>
                </c:pt>
              </c:numCache>
            </c:numRef>
          </c:val>
          <c:extLst>
            <c:ext xmlns:c16="http://schemas.microsoft.com/office/drawing/2014/chart" uri="{C3380CC4-5D6E-409C-BE32-E72D297353CC}">
              <c16:uniqueId val="{00000001-2EE8-4407-989C-DA477134F6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977</c:v>
                </c:pt>
                <c:pt idx="1">
                  <c:v>1087</c:v>
                </c:pt>
                <c:pt idx="2">
                  <c:v>985</c:v>
                </c:pt>
              </c:numCache>
            </c:numRef>
          </c:val>
          <c:extLst>
            <c:ext xmlns:c16="http://schemas.microsoft.com/office/drawing/2014/chart" uri="{C3380CC4-5D6E-409C-BE32-E72D297353CC}">
              <c16:uniqueId val="{00000002-2EE8-4407-989C-DA477134F6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元利償還金は、近年の大規模事業により平成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年度以降から公債費の償還が高い水準で推移している。算入公債費等については、事業費補正により基準財政需要額に算入された災害復旧費や各事業の公債費により、前年度と同様の水準で推移している。</a:t>
          </a:r>
        </a:p>
        <a:p>
          <a:r>
            <a:rPr kumimoji="1" lang="ja-JP" altLang="en-US" sz="1400">
              <a:latin typeface="ＭＳ ゴシック" pitchFamily="49" charset="-128"/>
              <a:ea typeface="ＭＳ ゴシック" pitchFamily="49" charset="-128"/>
            </a:rPr>
            <a:t>今後も大規模事業の財源とした公債費の償還が高い水準で推移していくと見込まれる。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公債費については償還と発行抑制により前年度と同様の状況で推移しているが、債務負担行為に基づく支出予定額により将来負担額は高い水準で推移している。</a:t>
          </a:r>
        </a:p>
        <a:p>
          <a:r>
            <a:rPr kumimoji="1" lang="ja-JP" altLang="en-US" sz="1400">
              <a:latin typeface="ＭＳ ゴシック" pitchFamily="49" charset="-128"/>
              <a:ea typeface="ＭＳ ゴシック" pitchFamily="49" charset="-128"/>
            </a:rPr>
            <a:t>基金等の取り崩しによる基金の減少、算入予定割合の減による基準財政需要額算入見込額の減により、充当財源の減少していることから将来負担比率は増加傾向で推移するものと見込まれる。</a:t>
          </a:r>
        </a:p>
        <a:p>
          <a:r>
            <a:rPr kumimoji="1" lang="ja-JP" altLang="en-US" sz="1400">
              <a:latin typeface="ＭＳ ゴシック" pitchFamily="49" charset="-128"/>
              <a:ea typeface="ＭＳ ゴシック" pitchFamily="49" charset="-128"/>
            </a:rPr>
            <a:t>公債費は多額の残高を有している現状と顕著な伸びの抑制を勘案し、計画的な圧縮と予定されている事業の見直しも検討する。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年の町村合併当時の財政推計での試算よりも多く交付されてきたため、平成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計画的に積立てを行うことができた。しかし普通交付税の合併算定替えによる特例措置の適用期限終了に伴う縮減が開始された事による歳入の減少等の影響から、取り崩しが続いてる。前年度は公共施設整備基金の積立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億円繰入られたため、増加となった。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充当可能基金の減少に伴う将来負担比率の増加や基金残高が減少し、急激な財政運営の悪化という事態に陥らないよう留意したたい。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やすらぎの湯源泉ポンプ入替工事に充当。新町一体感醸成基金を依田窪医療福祉事務組合負担金、アートをテーマとした構想事業、防犯灯新設事業、おたや祭り、敬老祝賀事業、景観計画策定等支援業務委託料等に充当。ふるさと納税基金を和田保育園の園庭改修工事、産業振興施策、消防機械器具費、国際交流事業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旧町村単位の地域振興及び住民の一体感醸成のための事業への充当として新町一体感醸成基金の取崩しで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百万円の減少、町内のケーブルテレビ施設改修工事の財源として有線放送施設改善基金の積立てとしてにし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百万円増加、公共施設整備基金の積立並びに取崩しで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百万円減少、ふるさと納税基金については各事業への充当並び積立てとして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百万円増加、国際交流事業基金は積立並びに取崩しで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百万円減少、森林環境譲与税基金は積立並びに取崩で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ふるさと納税基金については、寄付受付時に示した「美しの郷」事業（７項目）に活用するため、積み立てや必要に応じて充当するため取崩しを予定。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また、合併特例債を活用し積み立てた新町一体感醸成基金については、基金条例、新町建設計画に沿って財源として活用していく。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またその他の基金についても基金条例、事業内容に沿って財源として活用していく。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取り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町税・地方交付税の減収、大規模事業の実施を行うようであれば、財源不足を補填するため今後も基金の取崩しが見込まれるため、極力繰入額を抑えるように努める。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地方交付税で措置された追加分、交付利子分を積立てたことにより、増加となっている。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で措置された追加分については、令和６年度及び令和７年度の償還財源に充てるとともに、従前からの利子分の積立額は今後の公債費の償還に備えて計画的に積立てをしておく予定で、将来的には減少すると見込まれ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5,605
5,543
183.86
6,067,594
5,825,240
170,753
3,763,885
5,835,138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月１日現在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％）に加え、町内に中心となる産業がないこと等により、財政基盤が弱く、類似団体をかなり下回っている。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補助費等の増額、会計年度任用職員制度や行政事務委託への移行による雇用形態の変化による人的経費の増額、消費税の増額等に対応するため、物件費・補助費等の経常的経費の見直し等を図る。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地方交付税等の増加により</a:t>
          </a:r>
          <a:r>
            <a:rPr kumimoji="1" lang="en-US" altLang="ja-JP" sz="1300">
              <a:latin typeface="ＭＳ Ｐゴシック" panose="020B0600070205080204" pitchFamily="50" charset="-128"/>
              <a:ea typeface="ＭＳ Ｐゴシック" panose="020B0600070205080204" pitchFamily="50" charset="-128"/>
            </a:rPr>
            <a:t>85.7</a:t>
          </a:r>
          <a:r>
            <a:rPr kumimoji="1" lang="ja-JP" altLang="en-US" sz="1300">
              <a:latin typeface="ＭＳ Ｐゴシック" panose="020B0600070205080204" pitchFamily="50" charset="-128"/>
              <a:ea typeface="ＭＳ Ｐゴシック" panose="020B0600070205080204" pitchFamily="50" charset="-128"/>
            </a:rPr>
            <a:t>％と類似団体より低い水準となっている。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は、町単で実施している事業については、創設当初と現状との客観的な分析、他町村の状況を踏まえ、優先度や効果等を検証し、積極的に見直しを図る。公債費については、過疎対策事業債、合併特例債等、普通交付税の基準財政需要額に有利に算入される起債を借入してきたが、今後も交付税算入率の高い有利な起債を活用するとともに、国の地方債計画・同意等基準及び充当率を充分検討し、的確な見込額の計上により、新たな公債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61</xdr:row>
      <xdr:rowOff>49001</xdr:rowOff>
    </xdr:to>
    <xdr:cxnSp macro="">
      <xdr:nvCxnSpPr>
        <xdr:cNvPr id="133" name="直線コネクタ 132"/>
        <xdr:cNvCxnSpPr/>
      </xdr:nvCxnSpPr>
      <xdr:spPr>
        <a:xfrm>
          <a:off x="4114800" y="10420985"/>
          <a:ext cx="8382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60</xdr:row>
      <xdr:rowOff>160126</xdr:rowOff>
    </xdr:to>
    <xdr:cxnSp macro="">
      <xdr:nvCxnSpPr>
        <xdr:cNvPr id="136" name="直線コネクタ 135"/>
        <xdr:cNvCxnSpPr/>
      </xdr:nvCxnSpPr>
      <xdr:spPr>
        <a:xfrm flipV="1">
          <a:off x="3225800" y="1042098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160126</xdr:rowOff>
    </xdr:from>
    <xdr:to>
      <xdr:col>15</xdr:col>
      <xdr:colOff>82550</xdr:colOff>
      <xdr:row>61</xdr:row>
      <xdr:rowOff>81174</xdr:rowOff>
    </xdr:to>
    <xdr:cxnSp macro="">
      <xdr:nvCxnSpPr>
        <xdr:cNvPr id="139" name="直線コネクタ 138"/>
        <xdr:cNvCxnSpPr/>
      </xdr:nvCxnSpPr>
      <xdr:spPr>
        <a:xfrm flipV="1">
          <a:off x="2336800" y="10447126"/>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81174</xdr:rowOff>
    </xdr:from>
    <xdr:to>
      <xdr:col>11</xdr:col>
      <xdr:colOff>31750</xdr:colOff>
      <xdr:row>61</xdr:row>
      <xdr:rowOff>159596</xdr:rowOff>
    </xdr:to>
    <xdr:cxnSp macro="">
      <xdr:nvCxnSpPr>
        <xdr:cNvPr id="142" name="直線コネクタ 141"/>
        <xdr:cNvCxnSpPr/>
      </xdr:nvCxnSpPr>
      <xdr:spPr>
        <a:xfrm flipV="1">
          <a:off x="1447800" y="10539624"/>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169651</xdr:rowOff>
    </xdr:from>
    <xdr:to>
      <xdr:col>23</xdr:col>
      <xdr:colOff>184150</xdr:colOff>
      <xdr:row>61</xdr:row>
      <xdr:rowOff>99801</xdr:rowOff>
    </xdr:to>
    <xdr:sp macro="" textlink="">
      <xdr:nvSpPr>
        <xdr:cNvPr id="152" name="楕円 151"/>
        <xdr:cNvSpPr/>
      </xdr:nvSpPr>
      <xdr:spPr>
        <a:xfrm>
          <a:off x="49022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14728</xdr:rowOff>
    </xdr:from>
    <xdr:ext cx="762000" cy="259045"/>
    <xdr:sp macro="" textlink="">
      <xdr:nvSpPr>
        <xdr:cNvPr id="153" name="財政構造の弾力性該当値テキスト"/>
        <xdr:cNvSpPr txBox="1"/>
      </xdr:nvSpPr>
      <xdr:spPr>
        <a:xfrm>
          <a:off x="5041900" y="103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83185</xdr:rowOff>
    </xdr:from>
    <xdr:to>
      <xdr:col>19</xdr:col>
      <xdr:colOff>184150</xdr:colOff>
      <xdr:row>61</xdr:row>
      <xdr:rowOff>13335</xdr:rowOff>
    </xdr:to>
    <xdr:sp macro="" textlink="">
      <xdr:nvSpPr>
        <xdr:cNvPr id="154" name="楕円 153"/>
        <xdr:cNvSpPr/>
      </xdr:nvSpPr>
      <xdr:spPr>
        <a:xfrm>
          <a:off x="4064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23512</xdr:rowOff>
    </xdr:from>
    <xdr:ext cx="736600" cy="259045"/>
    <xdr:sp macro="" textlink="">
      <xdr:nvSpPr>
        <xdr:cNvPr id="155" name="テキスト ボックス 154"/>
        <xdr:cNvSpPr txBox="1"/>
      </xdr:nvSpPr>
      <xdr:spPr>
        <a:xfrm>
          <a:off x="3733800" y="1013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109326</xdr:rowOff>
    </xdr:from>
    <xdr:to>
      <xdr:col>15</xdr:col>
      <xdr:colOff>133350</xdr:colOff>
      <xdr:row>61</xdr:row>
      <xdr:rowOff>39476</xdr:rowOff>
    </xdr:to>
    <xdr:sp macro="" textlink="">
      <xdr:nvSpPr>
        <xdr:cNvPr id="156" name="楕円 155"/>
        <xdr:cNvSpPr/>
      </xdr:nvSpPr>
      <xdr:spPr>
        <a:xfrm>
          <a:off x="3175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24253</xdr:rowOff>
    </xdr:from>
    <xdr:ext cx="762000" cy="259045"/>
    <xdr:sp macro="" textlink="">
      <xdr:nvSpPr>
        <xdr:cNvPr id="157" name="テキスト ボックス 156"/>
        <xdr:cNvSpPr txBox="1"/>
      </xdr:nvSpPr>
      <xdr:spPr>
        <a:xfrm>
          <a:off x="2844800" y="1048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30374</xdr:rowOff>
    </xdr:from>
    <xdr:to>
      <xdr:col>11</xdr:col>
      <xdr:colOff>82550</xdr:colOff>
      <xdr:row>61</xdr:row>
      <xdr:rowOff>131974</xdr:rowOff>
    </xdr:to>
    <xdr:sp macro="" textlink="">
      <xdr:nvSpPr>
        <xdr:cNvPr id="158" name="楕円 157"/>
        <xdr:cNvSpPr/>
      </xdr:nvSpPr>
      <xdr:spPr>
        <a:xfrm>
          <a:off x="2286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59" name="テキスト ボックス 158"/>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0" name="楕円 159"/>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61" name="テキスト ボックス 160"/>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高い数値を示しているが、その主な要因として挙げられるのは行政事務包括業務委託や第三セクターである株式会社長和町振興公社（温泉施設等）への指定管理料、町内巡回バス委託料等であ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年度に全町が過疎地域に指定となるなど人口の減少も進んでおり、一人あたりの決算額も増加傾向にあるため、経費の抑制に努める。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22582</xdr:rowOff>
    </xdr:from>
    <xdr:to>
      <xdr:col>23</xdr:col>
      <xdr:colOff>133350</xdr:colOff>
      <xdr:row>82</xdr:row>
      <xdr:rowOff>22902</xdr:rowOff>
    </xdr:to>
    <xdr:cxnSp macro="">
      <xdr:nvCxnSpPr>
        <xdr:cNvPr id="195" name="直線コネクタ 194"/>
        <xdr:cNvCxnSpPr/>
      </xdr:nvCxnSpPr>
      <xdr:spPr>
        <a:xfrm flipV="1">
          <a:off x="4114800" y="14081482"/>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12841</xdr:rowOff>
    </xdr:from>
    <xdr:to>
      <xdr:col>19</xdr:col>
      <xdr:colOff>133350</xdr:colOff>
      <xdr:row>82</xdr:row>
      <xdr:rowOff>22902</xdr:rowOff>
    </xdr:to>
    <xdr:cxnSp macro="">
      <xdr:nvCxnSpPr>
        <xdr:cNvPr id="198" name="直線コネクタ 197"/>
        <xdr:cNvCxnSpPr/>
      </xdr:nvCxnSpPr>
      <xdr:spPr>
        <a:xfrm>
          <a:off x="3225800" y="14071741"/>
          <a:ext cx="889000" cy="1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12841</xdr:rowOff>
    </xdr:from>
    <xdr:to>
      <xdr:col>15</xdr:col>
      <xdr:colOff>82550</xdr:colOff>
      <xdr:row>82</xdr:row>
      <xdr:rowOff>17387</xdr:rowOff>
    </xdr:to>
    <xdr:cxnSp macro="">
      <xdr:nvCxnSpPr>
        <xdr:cNvPr id="201" name="直線コネクタ 200"/>
        <xdr:cNvCxnSpPr/>
      </xdr:nvCxnSpPr>
      <xdr:spPr>
        <a:xfrm flipV="1">
          <a:off x="2336800" y="14071741"/>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150293</xdr:rowOff>
    </xdr:from>
    <xdr:to>
      <xdr:col>11</xdr:col>
      <xdr:colOff>31750</xdr:colOff>
      <xdr:row>82</xdr:row>
      <xdr:rowOff>17387</xdr:rowOff>
    </xdr:to>
    <xdr:cxnSp macro="">
      <xdr:nvCxnSpPr>
        <xdr:cNvPr id="204" name="直線コネクタ 203"/>
        <xdr:cNvCxnSpPr/>
      </xdr:nvCxnSpPr>
      <xdr:spPr>
        <a:xfrm>
          <a:off x="1447800" y="14037743"/>
          <a:ext cx="8890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143232</xdr:rowOff>
    </xdr:from>
    <xdr:to>
      <xdr:col>23</xdr:col>
      <xdr:colOff>184150</xdr:colOff>
      <xdr:row>82</xdr:row>
      <xdr:rowOff>73382</xdr:rowOff>
    </xdr:to>
    <xdr:sp macro="" textlink="">
      <xdr:nvSpPr>
        <xdr:cNvPr id="214" name="楕円 213"/>
        <xdr:cNvSpPr/>
      </xdr:nvSpPr>
      <xdr:spPr>
        <a:xfrm>
          <a:off x="4902200" y="14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115309</xdr:rowOff>
    </xdr:from>
    <xdr:ext cx="762000" cy="259045"/>
    <xdr:sp macro="" textlink="">
      <xdr:nvSpPr>
        <xdr:cNvPr id="215" name="人件費・物件費等の状況該当値テキスト"/>
        <xdr:cNvSpPr txBox="1"/>
      </xdr:nvSpPr>
      <xdr:spPr>
        <a:xfrm>
          <a:off x="5041900" y="1400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143552</xdr:rowOff>
    </xdr:from>
    <xdr:to>
      <xdr:col>19</xdr:col>
      <xdr:colOff>184150</xdr:colOff>
      <xdr:row>82</xdr:row>
      <xdr:rowOff>73702</xdr:rowOff>
    </xdr:to>
    <xdr:sp macro="" textlink="">
      <xdr:nvSpPr>
        <xdr:cNvPr id="216" name="楕円 215"/>
        <xdr:cNvSpPr/>
      </xdr:nvSpPr>
      <xdr:spPr>
        <a:xfrm>
          <a:off x="4064000" y="140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58479</xdr:rowOff>
    </xdr:from>
    <xdr:ext cx="736600" cy="259045"/>
    <xdr:sp macro="" textlink="">
      <xdr:nvSpPr>
        <xdr:cNvPr id="217" name="テキスト ボックス 216"/>
        <xdr:cNvSpPr txBox="1"/>
      </xdr:nvSpPr>
      <xdr:spPr>
        <a:xfrm>
          <a:off x="3733800" y="1411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133491</xdr:rowOff>
    </xdr:from>
    <xdr:to>
      <xdr:col>15</xdr:col>
      <xdr:colOff>133350</xdr:colOff>
      <xdr:row>82</xdr:row>
      <xdr:rowOff>63641</xdr:rowOff>
    </xdr:to>
    <xdr:sp macro="" textlink="">
      <xdr:nvSpPr>
        <xdr:cNvPr id="218" name="楕円 217"/>
        <xdr:cNvSpPr/>
      </xdr:nvSpPr>
      <xdr:spPr>
        <a:xfrm>
          <a:off x="3175000" y="140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48418</xdr:rowOff>
    </xdr:from>
    <xdr:ext cx="762000" cy="259045"/>
    <xdr:sp macro="" textlink="">
      <xdr:nvSpPr>
        <xdr:cNvPr id="219" name="テキスト ボックス 218"/>
        <xdr:cNvSpPr txBox="1"/>
      </xdr:nvSpPr>
      <xdr:spPr>
        <a:xfrm>
          <a:off x="2844800" y="1410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138037</xdr:rowOff>
    </xdr:from>
    <xdr:to>
      <xdr:col>11</xdr:col>
      <xdr:colOff>82550</xdr:colOff>
      <xdr:row>82</xdr:row>
      <xdr:rowOff>68187</xdr:rowOff>
    </xdr:to>
    <xdr:sp macro="" textlink="">
      <xdr:nvSpPr>
        <xdr:cNvPr id="220" name="楕円 219"/>
        <xdr:cNvSpPr/>
      </xdr:nvSpPr>
      <xdr:spPr>
        <a:xfrm>
          <a:off x="2286000" y="140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52964</xdr:rowOff>
    </xdr:from>
    <xdr:ext cx="762000" cy="259045"/>
    <xdr:sp macro="" textlink="">
      <xdr:nvSpPr>
        <xdr:cNvPr id="221" name="テキスト ボックス 220"/>
        <xdr:cNvSpPr txBox="1"/>
      </xdr:nvSpPr>
      <xdr:spPr>
        <a:xfrm>
          <a:off x="1955800" y="1411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99493</xdr:rowOff>
    </xdr:from>
    <xdr:to>
      <xdr:col>7</xdr:col>
      <xdr:colOff>31750</xdr:colOff>
      <xdr:row>82</xdr:row>
      <xdr:rowOff>29643</xdr:rowOff>
    </xdr:to>
    <xdr:sp macro="" textlink="">
      <xdr:nvSpPr>
        <xdr:cNvPr id="222" name="楕円 221"/>
        <xdr:cNvSpPr/>
      </xdr:nvSpPr>
      <xdr:spPr>
        <a:xfrm>
          <a:off x="1397000" y="139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14420</xdr:rowOff>
    </xdr:from>
    <xdr:ext cx="762000" cy="259045"/>
    <xdr:sp macro="" textlink="">
      <xdr:nvSpPr>
        <xdr:cNvPr id="223" name="テキスト ボックス 222"/>
        <xdr:cNvSpPr txBox="1"/>
      </xdr:nvSpPr>
      <xdr:spPr>
        <a:xfrm>
          <a:off x="1066800" y="1407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月に実施した給与削減、平成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を割り込んでいる。類似団体の</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より高い数値となった。職員の給与については長野県人事委員会勧告に準拠しており、ラスパイラス指数は適正な指標の範囲内ではあるが、今後も国や県並びに他市町村の状況、また社会情勢を踏まえ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155222</xdr:rowOff>
    </xdr:to>
    <xdr:cxnSp macro="">
      <xdr:nvCxnSpPr>
        <xdr:cNvPr id="257" name="直線コネクタ 256"/>
        <xdr:cNvCxnSpPr/>
      </xdr:nvCxnSpPr>
      <xdr:spPr>
        <a:xfrm flipV="1">
          <a:off x="16179800" y="148194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77611</xdr:rowOff>
    </xdr:to>
    <xdr:cxnSp macro="">
      <xdr:nvCxnSpPr>
        <xdr:cNvPr id="260" name="直線コネクタ 259"/>
        <xdr:cNvCxnSpPr/>
      </xdr:nvCxnSpPr>
      <xdr:spPr>
        <a:xfrm flipV="1">
          <a:off x="15290800" y="148999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77611</xdr:rowOff>
    </xdr:to>
    <xdr:cxnSp macro="">
      <xdr:nvCxnSpPr>
        <xdr:cNvPr id="263" name="直線コネクタ 262"/>
        <xdr:cNvCxnSpPr/>
      </xdr:nvCxnSpPr>
      <xdr:spPr>
        <a:xfrm>
          <a:off x="14401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101600</xdr:rowOff>
    </xdr:to>
    <xdr:cxnSp macro="">
      <xdr:nvCxnSpPr>
        <xdr:cNvPr id="266" name="直線コネクタ 265"/>
        <xdr:cNvCxnSpPr/>
      </xdr:nvCxnSpPr>
      <xdr:spPr>
        <a:xfrm>
          <a:off x="13512800" y="1477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6" name="楕円 275"/>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7"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9" name="テキスト ボックス 278"/>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0" name="楕円 279"/>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1" name="テキスト ボックス 280"/>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4" name="楕円 283"/>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5" name="テキスト ボックス 284"/>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県平均</a:t>
          </a:r>
          <a:r>
            <a:rPr kumimoji="1" lang="en-US" altLang="ja-JP" sz="1200">
              <a:latin typeface="ＭＳ Ｐゴシック" panose="020B0600070205080204" pitchFamily="50" charset="-128"/>
              <a:ea typeface="ＭＳ Ｐゴシック" panose="020B0600070205080204" pitchFamily="50" charset="-128"/>
            </a:rPr>
            <a:t>8.54</a:t>
          </a:r>
          <a:r>
            <a:rPr kumimoji="1" lang="ja-JP" altLang="en-US" sz="1200">
              <a:latin typeface="ＭＳ Ｐゴシック" panose="020B0600070205080204" pitchFamily="50" charset="-128"/>
              <a:ea typeface="ＭＳ Ｐゴシック" panose="020B0600070205080204" pitchFamily="50" charset="-128"/>
            </a:rPr>
            <a:t>人、類似団体平均</a:t>
          </a:r>
          <a:r>
            <a:rPr kumimoji="1" lang="en-US" altLang="ja-JP" sz="1200">
              <a:latin typeface="ＭＳ Ｐゴシック" panose="020B0600070205080204" pitchFamily="50" charset="-128"/>
              <a:ea typeface="ＭＳ Ｐゴシック" panose="020B0600070205080204" pitchFamily="50" charset="-128"/>
            </a:rPr>
            <a:t>14.02</a:t>
          </a:r>
          <a:r>
            <a:rPr kumimoji="1" lang="ja-JP" altLang="en-US" sz="1200">
              <a:latin typeface="ＭＳ Ｐゴシック" panose="020B0600070205080204" pitchFamily="50" charset="-128"/>
              <a:ea typeface="ＭＳ Ｐゴシック" panose="020B0600070205080204" pitchFamily="50" charset="-128"/>
            </a:rPr>
            <a:t>人を上回る</a:t>
          </a:r>
          <a:r>
            <a:rPr kumimoji="1" lang="en-US" altLang="ja-JP" sz="1200">
              <a:latin typeface="ＭＳ Ｐゴシック" panose="020B0600070205080204" pitchFamily="50" charset="-128"/>
              <a:ea typeface="ＭＳ Ｐゴシック" panose="020B0600070205080204" pitchFamily="50" charset="-128"/>
            </a:rPr>
            <a:t>15.34</a:t>
          </a:r>
          <a:r>
            <a:rPr kumimoji="1" lang="ja-JP" altLang="en-US" sz="1200">
              <a:latin typeface="ＭＳ Ｐゴシック" panose="020B0600070205080204" pitchFamily="50" charset="-128"/>
              <a:ea typeface="ＭＳ Ｐゴシック" panose="020B0600070205080204" pitchFamily="50" charset="-128"/>
            </a:rPr>
            <a:t>人となった。前年度</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人（再任用</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月１日現在）に対し、</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人（再任用</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月１日現在）と職員数に大きな増減はないが、人口減少が急速に進行しているため数値に変動が生じる要因となっている。</a:t>
          </a:r>
        </a:p>
        <a:p>
          <a:r>
            <a:rPr kumimoji="1" lang="ja-JP" altLang="en-US" sz="1200">
              <a:latin typeface="ＭＳ Ｐゴシック" panose="020B0600070205080204" pitchFamily="50" charset="-128"/>
              <a:ea typeface="ＭＳ Ｐゴシック" panose="020B0600070205080204" pitchFamily="50" charset="-128"/>
            </a:rPr>
            <a:t>職員数の減少は一般財源歳出額の抑制に繋がるが、住民サービスの低下や人事管理・業務量の適正化が課題となることから、一概に削減することは難しい状況もある。定年延長制度や職員の年齢構成等を考慮しながら、今後も民間活力による業務委託を推進し、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13208</xdr:rowOff>
    </xdr:from>
    <xdr:to>
      <xdr:col>81</xdr:col>
      <xdr:colOff>44450</xdr:colOff>
      <xdr:row>61</xdr:row>
      <xdr:rowOff>55435</xdr:rowOff>
    </xdr:to>
    <xdr:cxnSp macro="">
      <xdr:nvCxnSpPr>
        <xdr:cNvPr id="316" name="直線コネクタ 315"/>
        <xdr:cNvCxnSpPr/>
      </xdr:nvCxnSpPr>
      <xdr:spPr>
        <a:xfrm>
          <a:off x="16179800" y="1047165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162337</xdr:rowOff>
    </xdr:from>
    <xdr:to>
      <xdr:col>77</xdr:col>
      <xdr:colOff>44450</xdr:colOff>
      <xdr:row>61</xdr:row>
      <xdr:rowOff>13208</xdr:rowOff>
    </xdr:to>
    <xdr:cxnSp macro="">
      <xdr:nvCxnSpPr>
        <xdr:cNvPr id="319" name="直線コネクタ 318"/>
        <xdr:cNvCxnSpPr/>
      </xdr:nvCxnSpPr>
      <xdr:spPr>
        <a:xfrm>
          <a:off x="15290800" y="10449337"/>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152082</xdr:rowOff>
    </xdr:from>
    <xdr:to>
      <xdr:col>72</xdr:col>
      <xdr:colOff>203200</xdr:colOff>
      <xdr:row>60</xdr:row>
      <xdr:rowOff>162337</xdr:rowOff>
    </xdr:to>
    <xdr:cxnSp macro="">
      <xdr:nvCxnSpPr>
        <xdr:cNvPr id="322" name="直線コネクタ 321"/>
        <xdr:cNvCxnSpPr/>
      </xdr:nvCxnSpPr>
      <xdr:spPr>
        <a:xfrm>
          <a:off x="14401800" y="10439082"/>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152082</xdr:rowOff>
    </xdr:from>
    <xdr:to>
      <xdr:col>68</xdr:col>
      <xdr:colOff>152400</xdr:colOff>
      <xdr:row>61</xdr:row>
      <xdr:rowOff>35528</xdr:rowOff>
    </xdr:to>
    <xdr:cxnSp macro="">
      <xdr:nvCxnSpPr>
        <xdr:cNvPr id="325" name="直線コネクタ 324"/>
        <xdr:cNvCxnSpPr/>
      </xdr:nvCxnSpPr>
      <xdr:spPr>
        <a:xfrm flipV="1">
          <a:off x="13512800" y="10439082"/>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4635</xdr:rowOff>
    </xdr:from>
    <xdr:to>
      <xdr:col>81</xdr:col>
      <xdr:colOff>95250</xdr:colOff>
      <xdr:row>61</xdr:row>
      <xdr:rowOff>106235</xdr:rowOff>
    </xdr:to>
    <xdr:sp macro="" textlink="">
      <xdr:nvSpPr>
        <xdr:cNvPr id="335" name="楕円 334"/>
        <xdr:cNvSpPr/>
      </xdr:nvSpPr>
      <xdr:spPr>
        <a:xfrm>
          <a:off x="16967200" y="10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148162</xdr:rowOff>
    </xdr:from>
    <xdr:ext cx="762000" cy="259045"/>
    <xdr:sp macro="" textlink="">
      <xdr:nvSpPr>
        <xdr:cNvPr id="336" name="定員管理の状況該当値テキスト"/>
        <xdr:cNvSpPr txBox="1"/>
      </xdr:nvSpPr>
      <xdr:spPr>
        <a:xfrm>
          <a:off x="17106900" y="1043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133858</xdr:rowOff>
    </xdr:from>
    <xdr:to>
      <xdr:col>77</xdr:col>
      <xdr:colOff>95250</xdr:colOff>
      <xdr:row>61</xdr:row>
      <xdr:rowOff>64008</xdr:rowOff>
    </xdr:to>
    <xdr:sp macro="" textlink="">
      <xdr:nvSpPr>
        <xdr:cNvPr id="337" name="楕円 336"/>
        <xdr:cNvSpPr/>
      </xdr:nvSpPr>
      <xdr:spPr>
        <a:xfrm>
          <a:off x="16129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48785</xdr:rowOff>
    </xdr:from>
    <xdr:ext cx="736600" cy="259045"/>
    <xdr:sp macro="" textlink="">
      <xdr:nvSpPr>
        <xdr:cNvPr id="338" name="テキスト ボックス 337"/>
        <xdr:cNvSpPr txBox="1"/>
      </xdr:nvSpPr>
      <xdr:spPr>
        <a:xfrm>
          <a:off x="15798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111537</xdr:rowOff>
    </xdr:from>
    <xdr:to>
      <xdr:col>73</xdr:col>
      <xdr:colOff>44450</xdr:colOff>
      <xdr:row>61</xdr:row>
      <xdr:rowOff>41687</xdr:rowOff>
    </xdr:to>
    <xdr:sp macro="" textlink="">
      <xdr:nvSpPr>
        <xdr:cNvPr id="339" name="楕円 338"/>
        <xdr:cNvSpPr/>
      </xdr:nvSpPr>
      <xdr:spPr>
        <a:xfrm>
          <a:off x="15240000" y="103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26464</xdr:rowOff>
    </xdr:from>
    <xdr:ext cx="762000" cy="259045"/>
    <xdr:sp macro="" textlink="">
      <xdr:nvSpPr>
        <xdr:cNvPr id="340" name="テキスト ボックス 339"/>
        <xdr:cNvSpPr txBox="1"/>
      </xdr:nvSpPr>
      <xdr:spPr>
        <a:xfrm>
          <a:off x="14909800" y="1048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101282</xdr:rowOff>
    </xdr:from>
    <xdr:to>
      <xdr:col>68</xdr:col>
      <xdr:colOff>203200</xdr:colOff>
      <xdr:row>61</xdr:row>
      <xdr:rowOff>31432</xdr:rowOff>
    </xdr:to>
    <xdr:sp macro="" textlink="">
      <xdr:nvSpPr>
        <xdr:cNvPr id="341" name="楕円 340"/>
        <xdr:cNvSpPr/>
      </xdr:nvSpPr>
      <xdr:spPr>
        <a:xfrm>
          <a:off x="14351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42" name="テキスト ボックス 341"/>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156178</xdr:rowOff>
    </xdr:from>
    <xdr:to>
      <xdr:col>64</xdr:col>
      <xdr:colOff>152400</xdr:colOff>
      <xdr:row>61</xdr:row>
      <xdr:rowOff>86328</xdr:rowOff>
    </xdr:to>
    <xdr:sp macro="" textlink="">
      <xdr:nvSpPr>
        <xdr:cNvPr id="343" name="楕円 342"/>
        <xdr:cNvSpPr/>
      </xdr:nvSpPr>
      <xdr:spPr>
        <a:xfrm>
          <a:off x="13462000" y="104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71105</xdr:rowOff>
    </xdr:from>
    <xdr:ext cx="762000" cy="259045"/>
    <xdr:sp macro="" textlink="">
      <xdr:nvSpPr>
        <xdr:cNvPr id="344" name="テキスト ボックス 343"/>
        <xdr:cNvSpPr txBox="1"/>
      </xdr:nvSpPr>
      <xdr:spPr>
        <a:xfrm>
          <a:off x="13131800" y="1052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となる標準財政規が対前年比減となったが、分子となる元利償還金も減となり、分子の方が減少幅が大きかったため令和５年度単年における実質公債比率は令和４年度に比べポイント増となった。３カ年平均では令和２年度、令和３年度と比べ低かったため減となってい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39878</xdr:rowOff>
    </xdr:to>
    <xdr:cxnSp macro="">
      <xdr:nvCxnSpPr>
        <xdr:cNvPr id="375" name="直線コネクタ 374"/>
        <xdr:cNvCxnSpPr/>
      </xdr:nvCxnSpPr>
      <xdr:spPr>
        <a:xfrm flipV="1">
          <a:off x="16179800" y="721664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92964</xdr:rowOff>
    </xdr:to>
    <xdr:cxnSp macro="">
      <xdr:nvCxnSpPr>
        <xdr:cNvPr id="378" name="直線コネクタ 377"/>
        <xdr:cNvCxnSpPr/>
      </xdr:nvCxnSpPr>
      <xdr:spPr>
        <a:xfrm flipV="1">
          <a:off x="15290800" y="724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92964</xdr:rowOff>
    </xdr:from>
    <xdr:to>
      <xdr:col>72</xdr:col>
      <xdr:colOff>203200</xdr:colOff>
      <xdr:row>42</xdr:row>
      <xdr:rowOff>102616</xdr:rowOff>
    </xdr:to>
    <xdr:cxnSp macro="">
      <xdr:nvCxnSpPr>
        <xdr:cNvPr id="381" name="直線コネクタ 380"/>
        <xdr:cNvCxnSpPr/>
      </xdr:nvCxnSpPr>
      <xdr:spPr>
        <a:xfrm flipV="1">
          <a:off x="14401800" y="72938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78486</xdr:rowOff>
    </xdr:from>
    <xdr:to>
      <xdr:col>68</xdr:col>
      <xdr:colOff>152400</xdr:colOff>
      <xdr:row>42</xdr:row>
      <xdr:rowOff>102616</xdr:rowOff>
    </xdr:to>
    <xdr:cxnSp macro="">
      <xdr:nvCxnSpPr>
        <xdr:cNvPr id="384" name="直線コネクタ 383"/>
        <xdr:cNvCxnSpPr/>
      </xdr:nvCxnSpPr>
      <xdr:spPr>
        <a:xfrm>
          <a:off x="13512800" y="727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4" name="楕円 393"/>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5"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42164</xdr:rowOff>
    </xdr:from>
    <xdr:to>
      <xdr:col>73</xdr:col>
      <xdr:colOff>44450</xdr:colOff>
      <xdr:row>42</xdr:row>
      <xdr:rowOff>143764</xdr:rowOff>
    </xdr:to>
    <xdr:sp macro="" textlink="">
      <xdr:nvSpPr>
        <xdr:cNvPr id="398" name="楕円 397"/>
        <xdr:cNvSpPr/>
      </xdr:nvSpPr>
      <xdr:spPr>
        <a:xfrm>
          <a:off x="15240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128541</xdr:rowOff>
    </xdr:from>
    <xdr:ext cx="762000" cy="259045"/>
    <xdr:sp macro="" textlink="">
      <xdr:nvSpPr>
        <xdr:cNvPr id="399" name="テキスト ボックス 398"/>
        <xdr:cNvSpPr txBox="1"/>
      </xdr:nvSpPr>
      <xdr:spPr>
        <a:xfrm>
          <a:off x="14909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0" name="楕円 399"/>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1" name="テキスト ボックス 400"/>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27686</xdr:rowOff>
    </xdr:from>
    <xdr:to>
      <xdr:col>64</xdr:col>
      <xdr:colOff>152400</xdr:colOff>
      <xdr:row>42</xdr:row>
      <xdr:rowOff>129286</xdr:rowOff>
    </xdr:to>
    <xdr:sp macro="" textlink="">
      <xdr:nvSpPr>
        <xdr:cNvPr id="402" name="楕円 401"/>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114063</xdr:rowOff>
    </xdr:from>
    <xdr:ext cx="762000" cy="259045"/>
    <xdr:sp macro="" textlink="">
      <xdr:nvSpPr>
        <xdr:cNvPr id="403" name="テキスト ボックス 402"/>
        <xdr:cNvSpPr txBox="1"/>
      </xdr:nvSpPr>
      <xdr:spPr>
        <a:xfrm>
          <a:off x="13131800" y="73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庁舎建設事業等の大規模事業の公債費の償還開始以降、償還額が高い水準で推移していることに加え、基金等の取り崩しによる残高の減少、算入予定割合の減による基準財政需要額算入見込額の減少、債務負担行為に基づく支出予定額等により、長野県平均よりも大き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昨年度と比較すると将来負担額の地方債現在高・債務負担行為に基づく支出予定額・公営企業債等繰入見込額等が減少したため減となった。しかし、今後包括業務委託料の債務負担行為が再設定されるため、比率が上昇することが見込まれることから、今後も事業実施の適正化を図り、財政の健全化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75595</xdr:rowOff>
    </xdr:from>
    <xdr:to>
      <xdr:col>81</xdr:col>
      <xdr:colOff>44450</xdr:colOff>
      <xdr:row>17</xdr:row>
      <xdr:rowOff>66161</xdr:rowOff>
    </xdr:to>
    <xdr:cxnSp macro="">
      <xdr:nvCxnSpPr>
        <xdr:cNvPr id="439" name="直線コネクタ 438"/>
        <xdr:cNvCxnSpPr/>
      </xdr:nvCxnSpPr>
      <xdr:spPr>
        <a:xfrm flipV="1">
          <a:off x="16179800" y="2818795"/>
          <a:ext cx="8382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56969</xdr:rowOff>
    </xdr:from>
    <xdr:to>
      <xdr:col>77</xdr:col>
      <xdr:colOff>44450</xdr:colOff>
      <xdr:row>17</xdr:row>
      <xdr:rowOff>66161</xdr:rowOff>
    </xdr:to>
    <xdr:cxnSp macro="">
      <xdr:nvCxnSpPr>
        <xdr:cNvPr id="442" name="直線コネクタ 441"/>
        <xdr:cNvCxnSpPr/>
      </xdr:nvCxnSpPr>
      <xdr:spPr>
        <a:xfrm>
          <a:off x="15290800" y="297161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56969</xdr:rowOff>
    </xdr:from>
    <xdr:to>
      <xdr:col>72</xdr:col>
      <xdr:colOff>203200</xdr:colOff>
      <xdr:row>18</xdr:row>
      <xdr:rowOff>86602</xdr:rowOff>
    </xdr:to>
    <xdr:cxnSp macro="">
      <xdr:nvCxnSpPr>
        <xdr:cNvPr id="445" name="直線コネクタ 444"/>
        <xdr:cNvCxnSpPr/>
      </xdr:nvCxnSpPr>
      <xdr:spPr>
        <a:xfrm flipV="1">
          <a:off x="14401800" y="297161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69366</xdr:rowOff>
    </xdr:from>
    <xdr:to>
      <xdr:col>68</xdr:col>
      <xdr:colOff>152400</xdr:colOff>
      <xdr:row>18</xdr:row>
      <xdr:rowOff>86602</xdr:rowOff>
    </xdr:to>
    <xdr:cxnSp macro="">
      <xdr:nvCxnSpPr>
        <xdr:cNvPr id="448" name="直線コネクタ 447"/>
        <xdr:cNvCxnSpPr/>
      </xdr:nvCxnSpPr>
      <xdr:spPr>
        <a:xfrm>
          <a:off x="13512800" y="315546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24795</xdr:rowOff>
    </xdr:from>
    <xdr:to>
      <xdr:col>81</xdr:col>
      <xdr:colOff>95250</xdr:colOff>
      <xdr:row>16</xdr:row>
      <xdr:rowOff>126395</xdr:rowOff>
    </xdr:to>
    <xdr:sp macro="" textlink="">
      <xdr:nvSpPr>
        <xdr:cNvPr id="458" name="楕円 457"/>
        <xdr:cNvSpPr/>
      </xdr:nvSpPr>
      <xdr:spPr>
        <a:xfrm>
          <a:off x="169672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168322</xdr:rowOff>
    </xdr:from>
    <xdr:ext cx="762000" cy="259045"/>
    <xdr:sp macro="" textlink="">
      <xdr:nvSpPr>
        <xdr:cNvPr id="459" name="将来負担の状況該当値テキスト"/>
        <xdr:cNvSpPr txBox="1"/>
      </xdr:nvSpPr>
      <xdr:spPr>
        <a:xfrm>
          <a:off x="17106900" y="274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15361</xdr:rowOff>
    </xdr:from>
    <xdr:to>
      <xdr:col>77</xdr:col>
      <xdr:colOff>95250</xdr:colOff>
      <xdr:row>17</xdr:row>
      <xdr:rowOff>116961</xdr:rowOff>
    </xdr:to>
    <xdr:sp macro="" textlink="">
      <xdr:nvSpPr>
        <xdr:cNvPr id="460" name="楕円 459"/>
        <xdr:cNvSpPr/>
      </xdr:nvSpPr>
      <xdr:spPr>
        <a:xfrm>
          <a:off x="161290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101738</xdr:rowOff>
    </xdr:from>
    <xdr:ext cx="736600" cy="259045"/>
    <xdr:sp macro="" textlink="">
      <xdr:nvSpPr>
        <xdr:cNvPr id="461" name="テキスト ボックス 460"/>
        <xdr:cNvSpPr txBox="1"/>
      </xdr:nvSpPr>
      <xdr:spPr>
        <a:xfrm>
          <a:off x="15798800" y="301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6169</xdr:rowOff>
    </xdr:from>
    <xdr:to>
      <xdr:col>73</xdr:col>
      <xdr:colOff>44450</xdr:colOff>
      <xdr:row>17</xdr:row>
      <xdr:rowOff>107769</xdr:rowOff>
    </xdr:to>
    <xdr:sp macro="" textlink="">
      <xdr:nvSpPr>
        <xdr:cNvPr id="462" name="楕円 461"/>
        <xdr:cNvSpPr/>
      </xdr:nvSpPr>
      <xdr:spPr>
        <a:xfrm>
          <a:off x="152400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92546</xdr:rowOff>
    </xdr:from>
    <xdr:ext cx="762000" cy="259045"/>
    <xdr:sp macro="" textlink="">
      <xdr:nvSpPr>
        <xdr:cNvPr id="463" name="テキスト ボックス 462"/>
        <xdr:cNvSpPr txBox="1"/>
      </xdr:nvSpPr>
      <xdr:spPr>
        <a:xfrm>
          <a:off x="14909800" y="300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35802</xdr:rowOff>
    </xdr:from>
    <xdr:to>
      <xdr:col>68</xdr:col>
      <xdr:colOff>203200</xdr:colOff>
      <xdr:row>18</xdr:row>
      <xdr:rowOff>137402</xdr:rowOff>
    </xdr:to>
    <xdr:sp macro="" textlink="">
      <xdr:nvSpPr>
        <xdr:cNvPr id="464" name="楕円 463"/>
        <xdr:cNvSpPr/>
      </xdr:nvSpPr>
      <xdr:spPr>
        <a:xfrm>
          <a:off x="14351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122179</xdr:rowOff>
    </xdr:from>
    <xdr:ext cx="762000" cy="259045"/>
    <xdr:sp macro="" textlink="">
      <xdr:nvSpPr>
        <xdr:cNvPr id="465" name="テキスト ボックス 464"/>
        <xdr:cNvSpPr txBox="1"/>
      </xdr:nvSpPr>
      <xdr:spPr>
        <a:xfrm>
          <a:off x="14020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18566</xdr:rowOff>
    </xdr:from>
    <xdr:to>
      <xdr:col>64</xdr:col>
      <xdr:colOff>152400</xdr:colOff>
      <xdr:row>18</xdr:row>
      <xdr:rowOff>120166</xdr:rowOff>
    </xdr:to>
    <xdr:sp macro="" textlink="">
      <xdr:nvSpPr>
        <xdr:cNvPr id="466" name="楕円 465"/>
        <xdr:cNvSpPr/>
      </xdr:nvSpPr>
      <xdr:spPr>
        <a:xfrm>
          <a:off x="13462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104943</xdr:rowOff>
    </xdr:from>
    <xdr:ext cx="762000" cy="259045"/>
    <xdr:sp macro="" textlink="">
      <xdr:nvSpPr>
        <xdr:cNvPr id="467" name="テキスト ボックス 466"/>
        <xdr:cNvSpPr txBox="1"/>
      </xdr:nvSpPr>
      <xdr:spPr>
        <a:xfrm>
          <a:off x="131318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5,605
5,543
183.86
6,067,594
5,825,240
170,753
3,763,885
5,835,138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％を大きく下回っている。割合が低く抑えられているのは、令和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の会計年度任用職員制度や行政事務委託が大きな要因として推測される。職員全体の平均年齢が上昇することにより、平均給与も併せて上昇する給与体系であるため、今後も適正な人員管理や民間活力による業務委託の推進により、人件費関係経費全体の増額を抑制し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147574</xdr:rowOff>
    </xdr:to>
    <xdr:cxnSp macro="">
      <xdr:nvCxnSpPr>
        <xdr:cNvPr id="64" name="直線コネクタ 63"/>
        <xdr:cNvCxnSpPr/>
      </xdr:nvCxnSpPr>
      <xdr:spPr>
        <a:xfrm>
          <a:off x="3987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106426</xdr:rowOff>
    </xdr:to>
    <xdr:cxnSp macro="">
      <xdr:nvCxnSpPr>
        <xdr:cNvPr id="67" name="直線コネクタ 66"/>
        <xdr:cNvCxnSpPr/>
      </xdr:nvCxnSpPr>
      <xdr:spPr>
        <a:xfrm>
          <a:off x="3098800" y="6061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124714</xdr:rowOff>
    </xdr:to>
    <xdr:cxnSp macro="">
      <xdr:nvCxnSpPr>
        <xdr:cNvPr id="70" name="直線コネクタ 69"/>
        <xdr:cNvCxnSpPr/>
      </xdr:nvCxnSpPr>
      <xdr:spPr>
        <a:xfrm flipV="1">
          <a:off x="2209800" y="60614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124714</xdr:rowOff>
    </xdr:from>
    <xdr:to>
      <xdr:col>11</xdr:col>
      <xdr:colOff>9525</xdr:colOff>
      <xdr:row>36</xdr:row>
      <xdr:rowOff>12700</xdr:rowOff>
    </xdr:to>
    <xdr:cxnSp macro="">
      <xdr:nvCxnSpPr>
        <xdr:cNvPr id="73" name="直線コネクタ 72"/>
        <xdr:cNvCxnSpPr/>
      </xdr:nvCxnSpPr>
      <xdr:spPr>
        <a:xfrm flipV="1">
          <a:off x="1320800" y="61254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物件費に係る経常収支比率の主な要因として、行政事務委託料、巡回バス運行委託料、指定管理委託料、ゴミ収集委託料等であるが、類似団体内平均値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％よりも下回っている。今後も社会変容等を見据え、持続可能な地域づくりの観点から、一般財源の節減をより一層意識し、更なる経費の抑制を図る。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16</xdr:row>
      <xdr:rowOff>5080</xdr:rowOff>
    </xdr:to>
    <xdr:cxnSp macro="">
      <xdr:nvCxnSpPr>
        <xdr:cNvPr id="125" name="直線コネクタ 124"/>
        <xdr:cNvCxnSpPr/>
      </xdr:nvCxnSpPr>
      <xdr:spPr>
        <a:xfrm>
          <a:off x="15671800" y="2672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107950</xdr:rowOff>
    </xdr:to>
    <xdr:cxnSp macro="">
      <xdr:nvCxnSpPr>
        <xdr:cNvPr id="128" name="直線コネクタ 127"/>
        <xdr:cNvCxnSpPr/>
      </xdr:nvCxnSpPr>
      <xdr:spPr>
        <a:xfrm flipV="1">
          <a:off x="14782800" y="267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27940</xdr:rowOff>
    </xdr:to>
    <xdr:cxnSp macro="">
      <xdr:nvCxnSpPr>
        <xdr:cNvPr id="131" name="直線コネクタ 130"/>
        <xdr:cNvCxnSpPr/>
      </xdr:nvCxnSpPr>
      <xdr:spPr>
        <a:xfrm flipV="1">
          <a:off x="13893800" y="2679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27940</xdr:rowOff>
    </xdr:to>
    <xdr:cxnSp macro="">
      <xdr:nvCxnSpPr>
        <xdr:cNvPr id="134" name="直線コネクタ 133"/>
        <xdr:cNvCxnSpPr/>
      </xdr:nvCxnSpPr>
      <xdr:spPr>
        <a:xfrm>
          <a:off x="13004800" y="273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6" name="楕円 145"/>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7" name="テキスト ボックス 146"/>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8" name="楕円 147"/>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9" name="テキスト ボックス 148"/>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51" name="テキスト ボックス 150"/>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扶助費に係る経常収支比率の主な要因として、福祉医療給付事業等であるが、経常収支比率は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町単で実施している事業については、創設当初と現状との客観的な分析、他町村の状況を踏まえ、優先度や効果等を検証し、積極的に見直しを図る。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127000</xdr:rowOff>
    </xdr:to>
    <xdr:cxnSp macro="">
      <xdr:nvCxnSpPr>
        <xdr:cNvPr id="185" name="直線コネクタ 184"/>
        <xdr:cNvCxnSpPr/>
      </xdr:nvCxnSpPr>
      <xdr:spPr>
        <a:xfrm>
          <a:off x="3987800" y="9537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88" name="直線コネクタ 187"/>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1" name="直線コネクタ 190"/>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146050</xdr:rowOff>
    </xdr:to>
    <xdr:cxnSp macro="">
      <xdr:nvCxnSpPr>
        <xdr:cNvPr id="194" name="直線コネクタ 193"/>
        <xdr:cNvCxnSpPr/>
      </xdr:nvCxnSpPr>
      <xdr:spPr>
        <a:xfrm flipV="1">
          <a:off x="1320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5"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6" name="楕円 205"/>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7" name="テキスト ボックス 20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1" name="テキスト ボックス 21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％を下回っている。今後も社会経済情勢に留意しながら料率の見直しを検討するとともに、その適正化に努め、税収を主な財源とする普通会計の負担の抑制に努める。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97065</xdr:rowOff>
    </xdr:to>
    <xdr:cxnSp macro="">
      <xdr:nvCxnSpPr>
        <xdr:cNvPr id="248" name="直線コネクタ 247"/>
        <xdr:cNvCxnSpPr/>
      </xdr:nvCxnSpPr>
      <xdr:spPr>
        <a:xfrm>
          <a:off x="15671800" y="9461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31750</xdr:rowOff>
    </xdr:to>
    <xdr:cxnSp macro="">
      <xdr:nvCxnSpPr>
        <xdr:cNvPr id="251" name="直線コネクタ 250"/>
        <xdr:cNvCxnSpPr/>
      </xdr:nvCxnSpPr>
      <xdr:spPr>
        <a:xfrm>
          <a:off x="14782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42635</xdr:rowOff>
    </xdr:to>
    <xdr:cxnSp macro="">
      <xdr:nvCxnSpPr>
        <xdr:cNvPr id="254" name="直線コネクタ 253"/>
        <xdr:cNvCxnSpPr/>
      </xdr:nvCxnSpPr>
      <xdr:spPr>
        <a:xfrm flipV="1">
          <a:off x="13893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42635</xdr:rowOff>
    </xdr:from>
    <xdr:to>
      <xdr:col>69</xdr:col>
      <xdr:colOff>92075</xdr:colOff>
      <xdr:row>55</xdr:row>
      <xdr:rowOff>118835</xdr:rowOff>
    </xdr:to>
    <xdr:cxnSp macro="">
      <xdr:nvCxnSpPr>
        <xdr:cNvPr id="257" name="直線コネクタ 256"/>
        <xdr:cNvCxnSpPr/>
      </xdr:nvCxnSpPr>
      <xdr:spPr>
        <a:xfrm flipV="1">
          <a:off x="13004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67" name="楕円 266"/>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68" name="その他該当値テキスト"/>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9" name="楕円 268"/>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0" name="テキスト ボックス 269"/>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1" name="楕円 270"/>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2" name="テキスト ボックス 271"/>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3" name="楕円 272"/>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4" name="テキスト ボックス 273"/>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5" name="楕円 274"/>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6" name="テキスト ボックス 275"/>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補助費の経常収支比率は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主に依田窪医療福祉事務組合・上田地域広域連合・上田市長和町中学校組合などの一部事務組合への負担金や補助金、下水道事業繰出金が大きな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78994</xdr:rowOff>
    </xdr:from>
    <xdr:to>
      <xdr:col>82</xdr:col>
      <xdr:colOff>107950</xdr:colOff>
      <xdr:row>40</xdr:row>
      <xdr:rowOff>12700</xdr:rowOff>
    </xdr:to>
    <xdr:cxnSp macro="">
      <xdr:nvCxnSpPr>
        <xdr:cNvPr id="306" name="直線コネクタ 305"/>
        <xdr:cNvCxnSpPr/>
      </xdr:nvCxnSpPr>
      <xdr:spPr>
        <a:xfrm>
          <a:off x="15671800" y="67655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78994</xdr:rowOff>
    </xdr:from>
    <xdr:to>
      <xdr:col>78</xdr:col>
      <xdr:colOff>69850</xdr:colOff>
      <xdr:row>39</xdr:row>
      <xdr:rowOff>138430</xdr:rowOff>
    </xdr:to>
    <xdr:cxnSp macro="">
      <xdr:nvCxnSpPr>
        <xdr:cNvPr id="309" name="直線コネクタ 308"/>
        <xdr:cNvCxnSpPr/>
      </xdr:nvCxnSpPr>
      <xdr:spPr>
        <a:xfrm flipV="1">
          <a:off x="14782800" y="6765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138430</xdr:rowOff>
    </xdr:from>
    <xdr:to>
      <xdr:col>73</xdr:col>
      <xdr:colOff>180975</xdr:colOff>
      <xdr:row>40</xdr:row>
      <xdr:rowOff>8128</xdr:rowOff>
    </xdr:to>
    <xdr:cxnSp macro="">
      <xdr:nvCxnSpPr>
        <xdr:cNvPr id="312" name="直線コネクタ 311"/>
        <xdr:cNvCxnSpPr/>
      </xdr:nvCxnSpPr>
      <xdr:spPr>
        <a:xfrm flipV="1">
          <a:off x="13893800" y="6824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xdr:rowOff>
    </xdr:from>
    <xdr:to>
      <xdr:col>69</xdr:col>
      <xdr:colOff>92075</xdr:colOff>
      <xdr:row>40</xdr:row>
      <xdr:rowOff>40132</xdr:rowOff>
    </xdr:to>
    <xdr:cxnSp macro="">
      <xdr:nvCxnSpPr>
        <xdr:cNvPr id="315" name="直線コネクタ 314"/>
        <xdr:cNvCxnSpPr/>
      </xdr:nvCxnSpPr>
      <xdr:spPr>
        <a:xfrm flipV="1">
          <a:off x="13004800" y="6866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25" name="楕円 324"/>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41927</xdr:rowOff>
    </xdr:from>
    <xdr:ext cx="762000" cy="259045"/>
    <xdr:sp macro="" textlink="">
      <xdr:nvSpPr>
        <xdr:cNvPr id="326" name="補助費等該当値テキスト"/>
        <xdr:cNvSpPr txBox="1"/>
      </xdr:nvSpPr>
      <xdr:spPr>
        <a:xfrm>
          <a:off x="16598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27" name="楕円 326"/>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28" name="テキスト ボックス 327"/>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29" name="楕円 328"/>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30" name="テキスト ボックス 329"/>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128778</xdr:rowOff>
    </xdr:from>
    <xdr:to>
      <xdr:col>69</xdr:col>
      <xdr:colOff>142875</xdr:colOff>
      <xdr:row>40</xdr:row>
      <xdr:rowOff>58928</xdr:rowOff>
    </xdr:to>
    <xdr:sp macro="" textlink="">
      <xdr:nvSpPr>
        <xdr:cNvPr id="331" name="楕円 330"/>
        <xdr:cNvSpPr/>
      </xdr:nvSpPr>
      <xdr:spPr>
        <a:xfrm>
          <a:off x="13843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43705</xdr:rowOff>
    </xdr:from>
    <xdr:ext cx="762000" cy="259045"/>
    <xdr:sp macro="" textlink="">
      <xdr:nvSpPr>
        <xdr:cNvPr id="332" name="テキスト ボックス 331"/>
        <xdr:cNvSpPr txBox="1"/>
      </xdr:nvSpPr>
      <xdr:spPr>
        <a:xfrm>
          <a:off x="13512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160782</xdr:rowOff>
    </xdr:from>
    <xdr:to>
      <xdr:col>65</xdr:col>
      <xdr:colOff>53975</xdr:colOff>
      <xdr:row>40</xdr:row>
      <xdr:rowOff>90932</xdr:rowOff>
    </xdr:to>
    <xdr:sp macro="" textlink="">
      <xdr:nvSpPr>
        <xdr:cNvPr id="333" name="楕円 332"/>
        <xdr:cNvSpPr/>
      </xdr:nvSpPr>
      <xdr:spPr>
        <a:xfrm>
          <a:off x="12954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75709</xdr:rowOff>
    </xdr:from>
    <xdr:ext cx="762000" cy="259045"/>
    <xdr:sp macro="" textlink="">
      <xdr:nvSpPr>
        <xdr:cNvPr id="334" name="テキスト ボックス 333"/>
        <xdr:cNvSpPr txBox="1"/>
      </xdr:nvSpPr>
      <xdr:spPr>
        <a:xfrm>
          <a:off x="12623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近年の大規模事業が集中したことにより、地方債の元利償還金が膨らんでおり、公債費に係る経常収支比率は類似団体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％を上回っている。平成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から公債費の償還が高い水準で推移しており、財政調整基金等の取り崩しにより厳しい財政状況下にある。公債費は多額の残高を有している現状と顕著な伸びの抑制を勘案し、計画的な圧縮と予定されている事業の見直しも検討す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130811</xdr:rowOff>
    </xdr:to>
    <xdr:cxnSp macro="">
      <xdr:nvCxnSpPr>
        <xdr:cNvPr id="366" name="直線コネクタ 365"/>
        <xdr:cNvCxnSpPr/>
      </xdr:nvCxnSpPr>
      <xdr:spPr>
        <a:xfrm flipV="1">
          <a:off x="3987800" y="13138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12700</xdr:rowOff>
    </xdr:to>
    <xdr:cxnSp macro="">
      <xdr:nvCxnSpPr>
        <xdr:cNvPr id="369" name="直線コネクタ 368"/>
        <xdr:cNvCxnSpPr/>
      </xdr:nvCxnSpPr>
      <xdr:spPr>
        <a:xfrm flipV="1">
          <a:off x="3098800" y="13161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27939</xdr:rowOff>
    </xdr:to>
    <xdr:cxnSp macro="">
      <xdr:nvCxnSpPr>
        <xdr:cNvPr id="372" name="直線コネクタ 371"/>
        <xdr:cNvCxnSpPr/>
      </xdr:nvCxnSpPr>
      <xdr:spPr>
        <a:xfrm flipV="1">
          <a:off x="2209800" y="132143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88900</xdr:rowOff>
    </xdr:to>
    <xdr:cxnSp macro="">
      <xdr:nvCxnSpPr>
        <xdr:cNvPr id="375" name="直線コネクタ 374"/>
        <xdr:cNvCxnSpPr/>
      </xdr:nvCxnSpPr>
      <xdr:spPr>
        <a:xfrm flipV="1">
          <a:off x="1320800" y="132295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5" name="楕円 384"/>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29227</xdr:rowOff>
    </xdr:from>
    <xdr:ext cx="762000" cy="259045"/>
    <xdr:sp macro="" textlink="">
      <xdr:nvSpPr>
        <xdr:cNvPr id="386" name="公債費該当値テキスト"/>
        <xdr:cNvSpPr txBox="1"/>
      </xdr:nvSpPr>
      <xdr:spPr>
        <a:xfrm>
          <a:off x="4914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7" name="楕円 386"/>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8" name="テキスト ボックス 387"/>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9" name="楕円 388"/>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90" name="テキスト ボックス 389"/>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91" name="楕円 390"/>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2" name="テキスト ボックス 391"/>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3" name="楕円 392"/>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4" name="テキスト ボックス 393"/>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％、長野県平均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％と比較すると、当町における公債費を除いた経常収支比率は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％と下回っている。その中でも大きな割合を占めている人件費及び補助費等については、令和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年度からの会計年度任用職員制度や行政事務委託により、行政の効率化に努めるとともに、補助費の交付の是非や交付基準についても再検討する。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168148</xdr:rowOff>
    </xdr:from>
    <xdr:to>
      <xdr:col>82</xdr:col>
      <xdr:colOff>107950</xdr:colOff>
      <xdr:row>74</xdr:row>
      <xdr:rowOff>108712</xdr:rowOff>
    </xdr:to>
    <xdr:cxnSp macro="">
      <xdr:nvCxnSpPr>
        <xdr:cNvPr id="425" name="直線コネクタ 424"/>
        <xdr:cNvCxnSpPr/>
      </xdr:nvCxnSpPr>
      <xdr:spPr>
        <a:xfrm>
          <a:off x="15671800" y="1268399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165862</xdr:rowOff>
    </xdr:from>
    <xdr:to>
      <xdr:col>78</xdr:col>
      <xdr:colOff>69850</xdr:colOff>
      <xdr:row>73</xdr:row>
      <xdr:rowOff>168148</xdr:rowOff>
    </xdr:to>
    <xdr:cxnSp macro="">
      <xdr:nvCxnSpPr>
        <xdr:cNvPr id="428" name="直線コネクタ 427"/>
        <xdr:cNvCxnSpPr/>
      </xdr:nvCxnSpPr>
      <xdr:spPr>
        <a:xfrm>
          <a:off x="14782800" y="126817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165862</xdr:rowOff>
    </xdr:from>
    <xdr:to>
      <xdr:col>73</xdr:col>
      <xdr:colOff>180975</xdr:colOff>
      <xdr:row>74</xdr:row>
      <xdr:rowOff>90424</xdr:rowOff>
    </xdr:to>
    <xdr:cxnSp macro="">
      <xdr:nvCxnSpPr>
        <xdr:cNvPr id="431" name="直線コネクタ 430"/>
        <xdr:cNvCxnSpPr/>
      </xdr:nvCxnSpPr>
      <xdr:spPr>
        <a:xfrm flipV="1">
          <a:off x="13893800" y="126817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90424</xdr:rowOff>
    </xdr:from>
    <xdr:to>
      <xdr:col>69</xdr:col>
      <xdr:colOff>92075</xdr:colOff>
      <xdr:row>74</xdr:row>
      <xdr:rowOff>143002</xdr:rowOff>
    </xdr:to>
    <xdr:cxnSp macro="">
      <xdr:nvCxnSpPr>
        <xdr:cNvPr id="434" name="直線コネクタ 433"/>
        <xdr:cNvCxnSpPr/>
      </xdr:nvCxnSpPr>
      <xdr:spPr>
        <a:xfrm flipV="1">
          <a:off x="13004800" y="127777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44" name="楕円 443"/>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74439</xdr:rowOff>
    </xdr:from>
    <xdr:ext cx="762000" cy="259045"/>
    <xdr:sp macro="" textlink="">
      <xdr:nvSpPr>
        <xdr:cNvPr id="445" name="公債費以外該当値テキスト"/>
        <xdr:cNvSpPr txBox="1"/>
      </xdr:nvSpPr>
      <xdr:spPr>
        <a:xfrm>
          <a:off x="16598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117348</xdr:rowOff>
    </xdr:from>
    <xdr:to>
      <xdr:col>78</xdr:col>
      <xdr:colOff>120650</xdr:colOff>
      <xdr:row>74</xdr:row>
      <xdr:rowOff>47498</xdr:rowOff>
    </xdr:to>
    <xdr:sp macro="" textlink="">
      <xdr:nvSpPr>
        <xdr:cNvPr id="446" name="楕円 445"/>
        <xdr:cNvSpPr/>
      </xdr:nvSpPr>
      <xdr:spPr>
        <a:xfrm>
          <a:off x="15621000" y="1263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57675</xdr:rowOff>
    </xdr:from>
    <xdr:ext cx="736600" cy="259045"/>
    <xdr:sp macro="" textlink="">
      <xdr:nvSpPr>
        <xdr:cNvPr id="447" name="テキスト ボックス 446"/>
        <xdr:cNvSpPr txBox="1"/>
      </xdr:nvSpPr>
      <xdr:spPr>
        <a:xfrm>
          <a:off x="15290800" y="12402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115062</xdr:rowOff>
    </xdr:from>
    <xdr:to>
      <xdr:col>74</xdr:col>
      <xdr:colOff>31750</xdr:colOff>
      <xdr:row>74</xdr:row>
      <xdr:rowOff>45212</xdr:rowOff>
    </xdr:to>
    <xdr:sp macro="" textlink="">
      <xdr:nvSpPr>
        <xdr:cNvPr id="448" name="楕円 447"/>
        <xdr:cNvSpPr/>
      </xdr:nvSpPr>
      <xdr:spPr>
        <a:xfrm>
          <a:off x="14732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55389</xdr:rowOff>
    </xdr:from>
    <xdr:ext cx="762000" cy="259045"/>
    <xdr:sp macro="" textlink="">
      <xdr:nvSpPr>
        <xdr:cNvPr id="449" name="テキスト ボックス 448"/>
        <xdr:cNvSpPr txBox="1"/>
      </xdr:nvSpPr>
      <xdr:spPr>
        <a:xfrm>
          <a:off x="14401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39624</xdr:rowOff>
    </xdr:from>
    <xdr:to>
      <xdr:col>69</xdr:col>
      <xdr:colOff>142875</xdr:colOff>
      <xdr:row>74</xdr:row>
      <xdr:rowOff>141224</xdr:rowOff>
    </xdr:to>
    <xdr:sp macro="" textlink="">
      <xdr:nvSpPr>
        <xdr:cNvPr id="450" name="楕円 449"/>
        <xdr:cNvSpPr/>
      </xdr:nvSpPr>
      <xdr:spPr>
        <a:xfrm>
          <a:off x="13843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51" name="テキスト ボックス 450"/>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92202</xdr:rowOff>
    </xdr:from>
    <xdr:to>
      <xdr:col>65</xdr:col>
      <xdr:colOff>53975</xdr:colOff>
      <xdr:row>75</xdr:row>
      <xdr:rowOff>22352</xdr:rowOff>
    </xdr:to>
    <xdr:sp macro="" textlink="">
      <xdr:nvSpPr>
        <xdr:cNvPr id="452" name="楕円 451"/>
        <xdr:cNvSpPr/>
      </xdr:nvSpPr>
      <xdr:spPr>
        <a:xfrm>
          <a:off x="129540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32529</xdr:rowOff>
    </xdr:from>
    <xdr:ext cx="762000" cy="259045"/>
    <xdr:sp macro="" textlink="">
      <xdr:nvSpPr>
        <xdr:cNvPr id="453" name="テキスト ボックス 452"/>
        <xdr:cNvSpPr txBox="1"/>
      </xdr:nvSpPr>
      <xdr:spPr>
        <a:xfrm>
          <a:off x="12623800" y="1254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128814</xdr:rowOff>
    </xdr:from>
    <xdr:to>
      <xdr:col>29</xdr:col>
      <xdr:colOff>127000</xdr:colOff>
      <xdr:row>15</xdr:row>
      <xdr:rowOff>159720</xdr:rowOff>
    </xdr:to>
    <xdr:cxnSp macro="">
      <xdr:nvCxnSpPr>
        <xdr:cNvPr id="50" name="直線コネクタ 49"/>
        <xdr:cNvCxnSpPr/>
      </xdr:nvCxnSpPr>
      <xdr:spPr bwMode="auto">
        <a:xfrm flipV="1">
          <a:off x="5003800" y="2748189"/>
          <a:ext cx="647700" cy="30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159720</xdr:rowOff>
    </xdr:from>
    <xdr:to>
      <xdr:col>26</xdr:col>
      <xdr:colOff>50800</xdr:colOff>
      <xdr:row>16</xdr:row>
      <xdr:rowOff>72898</xdr:rowOff>
    </xdr:to>
    <xdr:cxnSp macro="">
      <xdr:nvCxnSpPr>
        <xdr:cNvPr id="53" name="直線コネクタ 52"/>
        <xdr:cNvCxnSpPr/>
      </xdr:nvCxnSpPr>
      <xdr:spPr bwMode="auto">
        <a:xfrm flipV="1">
          <a:off x="4305300" y="2779095"/>
          <a:ext cx="698500" cy="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72898</xdr:rowOff>
    </xdr:from>
    <xdr:to>
      <xdr:col>22</xdr:col>
      <xdr:colOff>114300</xdr:colOff>
      <xdr:row>16</xdr:row>
      <xdr:rowOff>84351</xdr:rowOff>
    </xdr:to>
    <xdr:cxnSp macro="">
      <xdr:nvCxnSpPr>
        <xdr:cNvPr id="56" name="直線コネクタ 55"/>
        <xdr:cNvCxnSpPr/>
      </xdr:nvCxnSpPr>
      <xdr:spPr bwMode="auto">
        <a:xfrm flipV="1">
          <a:off x="3606800" y="2863723"/>
          <a:ext cx="698500" cy="1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84351</xdr:rowOff>
    </xdr:from>
    <xdr:to>
      <xdr:col>18</xdr:col>
      <xdr:colOff>177800</xdr:colOff>
      <xdr:row>16</xdr:row>
      <xdr:rowOff>107539</xdr:rowOff>
    </xdr:to>
    <xdr:cxnSp macro="">
      <xdr:nvCxnSpPr>
        <xdr:cNvPr id="59" name="直線コネクタ 58"/>
        <xdr:cNvCxnSpPr/>
      </xdr:nvCxnSpPr>
      <xdr:spPr bwMode="auto">
        <a:xfrm flipV="1">
          <a:off x="2908300" y="2875176"/>
          <a:ext cx="698500" cy="23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78014</xdr:rowOff>
    </xdr:from>
    <xdr:to>
      <xdr:col>29</xdr:col>
      <xdr:colOff>177800</xdr:colOff>
      <xdr:row>16</xdr:row>
      <xdr:rowOff>8164</xdr:rowOff>
    </xdr:to>
    <xdr:sp macro="" textlink="">
      <xdr:nvSpPr>
        <xdr:cNvPr id="69" name="楕円 68"/>
        <xdr:cNvSpPr/>
      </xdr:nvSpPr>
      <xdr:spPr bwMode="auto">
        <a:xfrm>
          <a:off x="5600700" y="269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94541</xdr:rowOff>
    </xdr:from>
    <xdr:ext cx="762000" cy="259045"/>
    <xdr:sp macro="" textlink="">
      <xdr:nvSpPr>
        <xdr:cNvPr id="70" name="人口1人当たり決算額の推移該当値テキスト130"/>
        <xdr:cNvSpPr txBox="1"/>
      </xdr:nvSpPr>
      <xdr:spPr>
        <a:xfrm>
          <a:off x="5740400" y="25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108920</xdr:rowOff>
    </xdr:from>
    <xdr:to>
      <xdr:col>26</xdr:col>
      <xdr:colOff>101600</xdr:colOff>
      <xdr:row>16</xdr:row>
      <xdr:rowOff>39070</xdr:rowOff>
    </xdr:to>
    <xdr:sp macro="" textlink="">
      <xdr:nvSpPr>
        <xdr:cNvPr id="71" name="楕円 70"/>
        <xdr:cNvSpPr/>
      </xdr:nvSpPr>
      <xdr:spPr bwMode="auto">
        <a:xfrm>
          <a:off x="4953000" y="2728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49247</xdr:rowOff>
    </xdr:from>
    <xdr:ext cx="736600" cy="259045"/>
    <xdr:sp macro="" textlink="">
      <xdr:nvSpPr>
        <xdr:cNvPr id="72" name="テキスト ボックス 71"/>
        <xdr:cNvSpPr txBox="1"/>
      </xdr:nvSpPr>
      <xdr:spPr>
        <a:xfrm>
          <a:off x="4622800" y="249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22098</xdr:rowOff>
    </xdr:from>
    <xdr:to>
      <xdr:col>22</xdr:col>
      <xdr:colOff>165100</xdr:colOff>
      <xdr:row>16</xdr:row>
      <xdr:rowOff>123698</xdr:rowOff>
    </xdr:to>
    <xdr:sp macro="" textlink="">
      <xdr:nvSpPr>
        <xdr:cNvPr id="73" name="楕円 72"/>
        <xdr:cNvSpPr/>
      </xdr:nvSpPr>
      <xdr:spPr bwMode="auto">
        <a:xfrm>
          <a:off x="4254500" y="2812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133875</xdr:rowOff>
    </xdr:from>
    <xdr:ext cx="762000" cy="259045"/>
    <xdr:sp macro="" textlink="">
      <xdr:nvSpPr>
        <xdr:cNvPr id="74" name="テキスト ボックス 73"/>
        <xdr:cNvSpPr txBox="1"/>
      </xdr:nvSpPr>
      <xdr:spPr>
        <a:xfrm>
          <a:off x="39243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33551</xdr:rowOff>
    </xdr:from>
    <xdr:to>
      <xdr:col>19</xdr:col>
      <xdr:colOff>38100</xdr:colOff>
      <xdr:row>16</xdr:row>
      <xdr:rowOff>135151</xdr:rowOff>
    </xdr:to>
    <xdr:sp macro="" textlink="">
      <xdr:nvSpPr>
        <xdr:cNvPr id="75" name="楕円 74"/>
        <xdr:cNvSpPr/>
      </xdr:nvSpPr>
      <xdr:spPr bwMode="auto">
        <a:xfrm>
          <a:off x="3556000" y="282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145328</xdr:rowOff>
    </xdr:from>
    <xdr:ext cx="762000" cy="259045"/>
    <xdr:sp macro="" textlink="">
      <xdr:nvSpPr>
        <xdr:cNvPr id="76" name="テキスト ボックス 75"/>
        <xdr:cNvSpPr txBox="1"/>
      </xdr:nvSpPr>
      <xdr:spPr>
        <a:xfrm>
          <a:off x="3225800" y="25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56739</xdr:rowOff>
    </xdr:from>
    <xdr:to>
      <xdr:col>15</xdr:col>
      <xdr:colOff>101600</xdr:colOff>
      <xdr:row>16</xdr:row>
      <xdr:rowOff>158339</xdr:rowOff>
    </xdr:to>
    <xdr:sp macro="" textlink="">
      <xdr:nvSpPr>
        <xdr:cNvPr id="77" name="楕円 76"/>
        <xdr:cNvSpPr/>
      </xdr:nvSpPr>
      <xdr:spPr bwMode="auto">
        <a:xfrm>
          <a:off x="2857500" y="2847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168516</xdr:rowOff>
    </xdr:from>
    <xdr:ext cx="762000" cy="259045"/>
    <xdr:sp macro="" textlink="">
      <xdr:nvSpPr>
        <xdr:cNvPr id="78" name="テキスト ボックス 77"/>
        <xdr:cNvSpPr txBox="1"/>
      </xdr:nvSpPr>
      <xdr:spPr>
        <a:xfrm>
          <a:off x="2527300" y="261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159964</xdr:rowOff>
    </xdr:from>
    <xdr:to>
      <xdr:col>29</xdr:col>
      <xdr:colOff>127000</xdr:colOff>
      <xdr:row>35</xdr:row>
      <xdr:rowOff>213426</xdr:rowOff>
    </xdr:to>
    <xdr:cxnSp macro="">
      <xdr:nvCxnSpPr>
        <xdr:cNvPr id="111" name="直線コネクタ 110"/>
        <xdr:cNvCxnSpPr/>
      </xdr:nvCxnSpPr>
      <xdr:spPr bwMode="auto">
        <a:xfrm flipV="1">
          <a:off x="5003800" y="6770314"/>
          <a:ext cx="647700" cy="53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138735</xdr:rowOff>
    </xdr:from>
    <xdr:to>
      <xdr:col>26</xdr:col>
      <xdr:colOff>50800</xdr:colOff>
      <xdr:row>35</xdr:row>
      <xdr:rowOff>213426</xdr:rowOff>
    </xdr:to>
    <xdr:cxnSp macro="">
      <xdr:nvCxnSpPr>
        <xdr:cNvPr id="114" name="直線コネクタ 113"/>
        <xdr:cNvCxnSpPr/>
      </xdr:nvCxnSpPr>
      <xdr:spPr bwMode="auto">
        <a:xfrm>
          <a:off x="4305300" y="6749085"/>
          <a:ext cx="698500" cy="7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138079</xdr:rowOff>
    </xdr:from>
    <xdr:to>
      <xdr:col>22</xdr:col>
      <xdr:colOff>114300</xdr:colOff>
      <xdr:row>35</xdr:row>
      <xdr:rowOff>138735</xdr:rowOff>
    </xdr:to>
    <xdr:cxnSp macro="">
      <xdr:nvCxnSpPr>
        <xdr:cNvPr id="117" name="直線コネクタ 116"/>
        <xdr:cNvCxnSpPr/>
      </xdr:nvCxnSpPr>
      <xdr:spPr bwMode="auto">
        <a:xfrm>
          <a:off x="3606800" y="6748429"/>
          <a:ext cx="698500" cy="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129865</xdr:rowOff>
    </xdr:from>
    <xdr:to>
      <xdr:col>18</xdr:col>
      <xdr:colOff>177800</xdr:colOff>
      <xdr:row>35</xdr:row>
      <xdr:rowOff>138079</xdr:rowOff>
    </xdr:to>
    <xdr:cxnSp macro="">
      <xdr:nvCxnSpPr>
        <xdr:cNvPr id="120" name="直線コネクタ 119"/>
        <xdr:cNvCxnSpPr/>
      </xdr:nvCxnSpPr>
      <xdr:spPr bwMode="auto">
        <a:xfrm>
          <a:off x="2908300" y="6740215"/>
          <a:ext cx="698500" cy="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109164</xdr:rowOff>
    </xdr:from>
    <xdr:to>
      <xdr:col>29</xdr:col>
      <xdr:colOff>177800</xdr:colOff>
      <xdr:row>35</xdr:row>
      <xdr:rowOff>210764</xdr:rowOff>
    </xdr:to>
    <xdr:sp macro="" textlink="">
      <xdr:nvSpPr>
        <xdr:cNvPr id="130" name="楕円 129"/>
        <xdr:cNvSpPr/>
      </xdr:nvSpPr>
      <xdr:spPr bwMode="auto">
        <a:xfrm>
          <a:off x="5600700" y="671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297141</xdr:rowOff>
    </xdr:from>
    <xdr:ext cx="762000" cy="259045"/>
    <xdr:sp macro="" textlink="">
      <xdr:nvSpPr>
        <xdr:cNvPr id="131" name="人口1人当たり決算額の推移該当値テキスト445"/>
        <xdr:cNvSpPr txBox="1"/>
      </xdr:nvSpPr>
      <xdr:spPr>
        <a:xfrm>
          <a:off x="5740400" y="656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162626</xdr:rowOff>
    </xdr:from>
    <xdr:to>
      <xdr:col>26</xdr:col>
      <xdr:colOff>101600</xdr:colOff>
      <xdr:row>35</xdr:row>
      <xdr:rowOff>264226</xdr:rowOff>
    </xdr:to>
    <xdr:sp macro="" textlink="">
      <xdr:nvSpPr>
        <xdr:cNvPr id="132" name="楕円 131"/>
        <xdr:cNvSpPr/>
      </xdr:nvSpPr>
      <xdr:spPr bwMode="auto">
        <a:xfrm>
          <a:off x="4953000" y="677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274403</xdr:rowOff>
    </xdr:from>
    <xdr:ext cx="736600" cy="259045"/>
    <xdr:sp macro="" textlink="">
      <xdr:nvSpPr>
        <xdr:cNvPr id="133" name="テキスト ボックス 132"/>
        <xdr:cNvSpPr txBox="1"/>
      </xdr:nvSpPr>
      <xdr:spPr>
        <a:xfrm>
          <a:off x="4622800" y="654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87935</xdr:rowOff>
    </xdr:from>
    <xdr:to>
      <xdr:col>22</xdr:col>
      <xdr:colOff>165100</xdr:colOff>
      <xdr:row>35</xdr:row>
      <xdr:rowOff>189535</xdr:rowOff>
    </xdr:to>
    <xdr:sp macro="" textlink="">
      <xdr:nvSpPr>
        <xdr:cNvPr id="134" name="楕円 133"/>
        <xdr:cNvSpPr/>
      </xdr:nvSpPr>
      <xdr:spPr bwMode="auto">
        <a:xfrm>
          <a:off x="4254500" y="669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199712</xdr:rowOff>
    </xdr:from>
    <xdr:ext cx="762000" cy="259045"/>
    <xdr:sp macro="" textlink="">
      <xdr:nvSpPr>
        <xdr:cNvPr id="135" name="テキスト ボックス 134"/>
        <xdr:cNvSpPr txBox="1"/>
      </xdr:nvSpPr>
      <xdr:spPr>
        <a:xfrm>
          <a:off x="3924300" y="646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87279</xdr:rowOff>
    </xdr:from>
    <xdr:to>
      <xdr:col>19</xdr:col>
      <xdr:colOff>38100</xdr:colOff>
      <xdr:row>35</xdr:row>
      <xdr:rowOff>188879</xdr:rowOff>
    </xdr:to>
    <xdr:sp macro="" textlink="">
      <xdr:nvSpPr>
        <xdr:cNvPr id="136" name="楕円 135"/>
        <xdr:cNvSpPr/>
      </xdr:nvSpPr>
      <xdr:spPr bwMode="auto">
        <a:xfrm>
          <a:off x="3556000" y="669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199056</xdr:rowOff>
    </xdr:from>
    <xdr:ext cx="762000" cy="259045"/>
    <xdr:sp macro="" textlink="">
      <xdr:nvSpPr>
        <xdr:cNvPr id="137" name="テキスト ボックス 136"/>
        <xdr:cNvSpPr txBox="1"/>
      </xdr:nvSpPr>
      <xdr:spPr>
        <a:xfrm>
          <a:off x="3225800" y="64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79065</xdr:rowOff>
    </xdr:from>
    <xdr:to>
      <xdr:col>15</xdr:col>
      <xdr:colOff>101600</xdr:colOff>
      <xdr:row>35</xdr:row>
      <xdr:rowOff>180665</xdr:rowOff>
    </xdr:to>
    <xdr:sp macro="" textlink="">
      <xdr:nvSpPr>
        <xdr:cNvPr id="138" name="楕円 137"/>
        <xdr:cNvSpPr/>
      </xdr:nvSpPr>
      <xdr:spPr bwMode="auto">
        <a:xfrm>
          <a:off x="2857500" y="668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190842</xdr:rowOff>
    </xdr:from>
    <xdr:ext cx="762000" cy="259045"/>
    <xdr:sp macro="" textlink="">
      <xdr:nvSpPr>
        <xdr:cNvPr id="139" name="テキスト ボックス 138"/>
        <xdr:cNvSpPr txBox="1"/>
      </xdr:nvSpPr>
      <xdr:spPr>
        <a:xfrm>
          <a:off x="2527300" y="645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5,605
5,543
183.86
6,067,594
5,825,240
170,753
3,763,885
5,835,138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54981</xdr:rowOff>
    </xdr:from>
    <xdr:to>
      <xdr:col>24</xdr:col>
      <xdr:colOff>63500</xdr:colOff>
      <xdr:row>35</xdr:row>
      <xdr:rowOff>116675</xdr:rowOff>
    </xdr:to>
    <xdr:cxnSp macro="">
      <xdr:nvCxnSpPr>
        <xdr:cNvPr id="59" name="直線コネクタ 58"/>
        <xdr:cNvCxnSpPr/>
      </xdr:nvCxnSpPr>
      <xdr:spPr>
        <a:xfrm flipV="1">
          <a:off x="3797300" y="6055731"/>
          <a:ext cx="838200" cy="6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116675</xdr:rowOff>
    </xdr:from>
    <xdr:to>
      <xdr:col>19</xdr:col>
      <xdr:colOff>177800</xdr:colOff>
      <xdr:row>36</xdr:row>
      <xdr:rowOff>922</xdr:rowOff>
    </xdr:to>
    <xdr:cxnSp macro="">
      <xdr:nvCxnSpPr>
        <xdr:cNvPr id="62" name="直線コネクタ 61"/>
        <xdr:cNvCxnSpPr/>
      </xdr:nvCxnSpPr>
      <xdr:spPr>
        <a:xfrm flipV="1">
          <a:off x="2908300" y="6117425"/>
          <a:ext cx="8890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922</xdr:rowOff>
    </xdr:from>
    <xdr:to>
      <xdr:col>15</xdr:col>
      <xdr:colOff>50800</xdr:colOff>
      <xdr:row>36</xdr:row>
      <xdr:rowOff>9535</xdr:rowOff>
    </xdr:to>
    <xdr:cxnSp macro="">
      <xdr:nvCxnSpPr>
        <xdr:cNvPr id="65" name="直線コネクタ 64"/>
        <xdr:cNvCxnSpPr/>
      </xdr:nvCxnSpPr>
      <xdr:spPr>
        <a:xfrm flipV="1">
          <a:off x="2019300" y="6173122"/>
          <a:ext cx="889000" cy="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9535</xdr:rowOff>
    </xdr:from>
    <xdr:to>
      <xdr:col>10</xdr:col>
      <xdr:colOff>114300</xdr:colOff>
      <xdr:row>37</xdr:row>
      <xdr:rowOff>49119</xdr:rowOff>
    </xdr:to>
    <xdr:cxnSp macro="">
      <xdr:nvCxnSpPr>
        <xdr:cNvPr id="68" name="直線コネクタ 67"/>
        <xdr:cNvCxnSpPr/>
      </xdr:nvCxnSpPr>
      <xdr:spPr>
        <a:xfrm flipV="1">
          <a:off x="1130300" y="6181735"/>
          <a:ext cx="889000" cy="2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4181</xdr:rowOff>
    </xdr:from>
    <xdr:to>
      <xdr:col>24</xdr:col>
      <xdr:colOff>114300</xdr:colOff>
      <xdr:row>35</xdr:row>
      <xdr:rowOff>105781</xdr:rowOff>
    </xdr:to>
    <xdr:sp macro="" textlink="">
      <xdr:nvSpPr>
        <xdr:cNvPr id="78" name="楕円 77"/>
        <xdr:cNvSpPr/>
      </xdr:nvSpPr>
      <xdr:spPr>
        <a:xfrm>
          <a:off x="4584700" y="600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27058</xdr:rowOff>
    </xdr:from>
    <xdr:ext cx="599010" cy="259045"/>
    <xdr:sp macro="" textlink="">
      <xdr:nvSpPr>
        <xdr:cNvPr id="79" name="人件費該当値テキスト"/>
        <xdr:cNvSpPr txBox="1"/>
      </xdr:nvSpPr>
      <xdr:spPr>
        <a:xfrm>
          <a:off x="4686300" y="585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65875</xdr:rowOff>
    </xdr:from>
    <xdr:to>
      <xdr:col>20</xdr:col>
      <xdr:colOff>38100</xdr:colOff>
      <xdr:row>35</xdr:row>
      <xdr:rowOff>167475</xdr:rowOff>
    </xdr:to>
    <xdr:sp macro="" textlink="">
      <xdr:nvSpPr>
        <xdr:cNvPr id="80" name="楕円 79"/>
        <xdr:cNvSpPr/>
      </xdr:nvSpPr>
      <xdr:spPr>
        <a:xfrm>
          <a:off x="3746500" y="60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12552</xdr:rowOff>
    </xdr:from>
    <xdr:ext cx="599010" cy="259045"/>
    <xdr:sp macro="" textlink="">
      <xdr:nvSpPr>
        <xdr:cNvPr id="81" name="テキスト ボックス 80"/>
        <xdr:cNvSpPr txBox="1"/>
      </xdr:nvSpPr>
      <xdr:spPr>
        <a:xfrm>
          <a:off x="3497795" y="584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121572</xdr:rowOff>
    </xdr:from>
    <xdr:to>
      <xdr:col>15</xdr:col>
      <xdr:colOff>101600</xdr:colOff>
      <xdr:row>36</xdr:row>
      <xdr:rowOff>51722</xdr:rowOff>
    </xdr:to>
    <xdr:sp macro="" textlink="">
      <xdr:nvSpPr>
        <xdr:cNvPr id="82" name="楕円 81"/>
        <xdr:cNvSpPr/>
      </xdr:nvSpPr>
      <xdr:spPr>
        <a:xfrm>
          <a:off x="2857500" y="61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68249</xdr:rowOff>
    </xdr:from>
    <xdr:ext cx="599010" cy="259045"/>
    <xdr:sp macro="" textlink="">
      <xdr:nvSpPr>
        <xdr:cNvPr id="83" name="テキスト ボックス 82"/>
        <xdr:cNvSpPr txBox="1"/>
      </xdr:nvSpPr>
      <xdr:spPr>
        <a:xfrm>
          <a:off x="2608795" y="589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130185</xdr:rowOff>
    </xdr:from>
    <xdr:to>
      <xdr:col>10</xdr:col>
      <xdr:colOff>165100</xdr:colOff>
      <xdr:row>36</xdr:row>
      <xdr:rowOff>60335</xdr:rowOff>
    </xdr:to>
    <xdr:sp macro="" textlink="">
      <xdr:nvSpPr>
        <xdr:cNvPr id="84" name="楕円 83"/>
        <xdr:cNvSpPr/>
      </xdr:nvSpPr>
      <xdr:spPr>
        <a:xfrm>
          <a:off x="1968500" y="61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76862</xdr:rowOff>
    </xdr:from>
    <xdr:ext cx="599010" cy="259045"/>
    <xdr:sp macro="" textlink="">
      <xdr:nvSpPr>
        <xdr:cNvPr id="85" name="テキスト ボックス 84"/>
        <xdr:cNvSpPr txBox="1"/>
      </xdr:nvSpPr>
      <xdr:spPr>
        <a:xfrm>
          <a:off x="1719795" y="590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169769</xdr:rowOff>
    </xdr:from>
    <xdr:to>
      <xdr:col>6</xdr:col>
      <xdr:colOff>38100</xdr:colOff>
      <xdr:row>37</xdr:row>
      <xdr:rowOff>99919</xdr:rowOff>
    </xdr:to>
    <xdr:sp macro="" textlink="">
      <xdr:nvSpPr>
        <xdr:cNvPr id="86" name="楕円 85"/>
        <xdr:cNvSpPr/>
      </xdr:nvSpPr>
      <xdr:spPr>
        <a:xfrm>
          <a:off x="1079500" y="63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116446</xdr:rowOff>
    </xdr:from>
    <xdr:ext cx="599010" cy="259045"/>
    <xdr:sp macro="" textlink="">
      <xdr:nvSpPr>
        <xdr:cNvPr id="87" name="テキスト ボックス 86"/>
        <xdr:cNvSpPr txBox="1"/>
      </xdr:nvSpPr>
      <xdr:spPr>
        <a:xfrm>
          <a:off x="830795" y="611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141913</xdr:rowOff>
    </xdr:from>
    <xdr:to>
      <xdr:col>24</xdr:col>
      <xdr:colOff>63500</xdr:colOff>
      <xdr:row>57</xdr:row>
      <xdr:rowOff>148124</xdr:rowOff>
    </xdr:to>
    <xdr:cxnSp macro="">
      <xdr:nvCxnSpPr>
        <xdr:cNvPr id="114" name="直線コネクタ 113"/>
        <xdr:cNvCxnSpPr/>
      </xdr:nvCxnSpPr>
      <xdr:spPr>
        <a:xfrm>
          <a:off x="3797300" y="9914563"/>
          <a:ext cx="8382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141913</xdr:rowOff>
    </xdr:from>
    <xdr:to>
      <xdr:col>19</xdr:col>
      <xdr:colOff>177800</xdr:colOff>
      <xdr:row>57</xdr:row>
      <xdr:rowOff>147384</xdr:rowOff>
    </xdr:to>
    <xdr:cxnSp macro="">
      <xdr:nvCxnSpPr>
        <xdr:cNvPr id="117" name="直線コネクタ 116"/>
        <xdr:cNvCxnSpPr/>
      </xdr:nvCxnSpPr>
      <xdr:spPr>
        <a:xfrm flipV="1">
          <a:off x="2908300" y="9914563"/>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140278</xdr:rowOff>
    </xdr:from>
    <xdr:to>
      <xdr:col>15</xdr:col>
      <xdr:colOff>50800</xdr:colOff>
      <xdr:row>57</xdr:row>
      <xdr:rowOff>147384</xdr:rowOff>
    </xdr:to>
    <xdr:cxnSp macro="">
      <xdr:nvCxnSpPr>
        <xdr:cNvPr id="120" name="直線コネクタ 119"/>
        <xdr:cNvCxnSpPr/>
      </xdr:nvCxnSpPr>
      <xdr:spPr>
        <a:xfrm>
          <a:off x="2019300" y="9912928"/>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140278</xdr:rowOff>
    </xdr:from>
    <xdr:to>
      <xdr:col>10</xdr:col>
      <xdr:colOff>114300</xdr:colOff>
      <xdr:row>57</xdr:row>
      <xdr:rowOff>161475</xdr:rowOff>
    </xdr:to>
    <xdr:cxnSp macro="">
      <xdr:nvCxnSpPr>
        <xdr:cNvPr id="123" name="直線コネクタ 122"/>
        <xdr:cNvCxnSpPr/>
      </xdr:nvCxnSpPr>
      <xdr:spPr>
        <a:xfrm flipV="1">
          <a:off x="1130300" y="9912928"/>
          <a:ext cx="889000" cy="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97324</xdr:rowOff>
    </xdr:from>
    <xdr:to>
      <xdr:col>24</xdr:col>
      <xdr:colOff>114300</xdr:colOff>
      <xdr:row>58</xdr:row>
      <xdr:rowOff>27474</xdr:rowOff>
    </xdr:to>
    <xdr:sp macro="" textlink="">
      <xdr:nvSpPr>
        <xdr:cNvPr id="133" name="楕円 132"/>
        <xdr:cNvSpPr/>
      </xdr:nvSpPr>
      <xdr:spPr>
        <a:xfrm>
          <a:off x="4584700" y="986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56701</xdr:rowOff>
    </xdr:from>
    <xdr:ext cx="599010" cy="259045"/>
    <xdr:sp macro="" textlink="">
      <xdr:nvSpPr>
        <xdr:cNvPr id="134" name="物件費該当値テキスト"/>
        <xdr:cNvSpPr txBox="1"/>
      </xdr:nvSpPr>
      <xdr:spPr>
        <a:xfrm>
          <a:off x="4686300" y="965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91113</xdr:rowOff>
    </xdr:from>
    <xdr:to>
      <xdr:col>20</xdr:col>
      <xdr:colOff>38100</xdr:colOff>
      <xdr:row>58</xdr:row>
      <xdr:rowOff>21263</xdr:rowOff>
    </xdr:to>
    <xdr:sp macro="" textlink="">
      <xdr:nvSpPr>
        <xdr:cNvPr id="135" name="楕円 134"/>
        <xdr:cNvSpPr/>
      </xdr:nvSpPr>
      <xdr:spPr>
        <a:xfrm>
          <a:off x="3746500" y="98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37790</xdr:rowOff>
    </xdr:from>
    <xdr:ext cx="599010" cy="259045"/>
    <xdr:sp macro="" textlink="">
      <xdr:nvSpPr>
        <xdr:cNvPr id="136" name="テキスト ボックス 135"/>
        <xdr:cNvSpPr txBox="1"/>
      </xdr:nvSpPr>
      <xdr:spPr>
        <a:xfrm>
          <a:off x="3497795" y="963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96584</xdr:rowOff>
    </xdr:from>
    <xdr:to>
      <xdr:col>15</xdr:col>
      <xdr:colOff>101600</xdr:colOff>
      <xdr:row>58</xdr:row>
      <xdr:rowOff>26734</xdr:rowOff>
    </xdr:to>
    <xdr:sp macro="" textlink="">
      <xdr:nvSpPr>
        <xdr:cNvPr id="137" name="楕円 136"/>
        <xdr:cNvSpPr/>
      </xdr:nvSpPr>
      <xdr:spPr>
        <a:xfrm>
          <a:off x="2857500" y="98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43261</xdr:rowOff>
    </xdr:from>
    <xdr:ext cx="599010" cy="259045"/>
    <xdr:sp macro="" textlink="">
      <xdr:nvSpPr>
        <xdr:cNvPr id="138" name="テキスト ボックス 137"/>
        <xdr:cNvSpPr txBox="1"/>
      </xdr:nvSpPr>
      <xdr:spPr>
        <a:xfrm>
          <a:off x="2608795" y="96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89478</xdr:rowOff>
    </xdr:from>
    <xdr:to>
      <xdr:col>10</xdr:col>
      <xdr:colOff>165100</xdr:colOff>
      <xdr:row>58</xdr:row>
      <xdr:rowOff>19628</xdr:rowOff>
    </xdr:to>
    <xdr:sp macro="" textlink="">
      <xdr:nvSpPr>
        <xdr:cNvPr id="139" name="楕円 138"/>
        <xdr:cNvSpPr/>
      </xdr:nvSpPr>
      <xdr:spPr>
        <a:xfrm>
          <a:off x="1968500" y="98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36155</xdr:rowOff>
    </xdr:from>
    <xdr:ext cx="599010" cy="259045"/>
    <xdr:sp macro="" textlink="">
      <xdr:nvSpPr>
        <xdr:cNvPr id="140" name="テキスト ボックス 139"/>
        <xdr:cNvSpPr txBox="1"/>
      </xdr:nvSpPr>
      <xdr:spPr>
        <a:xfrm>
          <a:off x="1719795" y="963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110675</xdr:rowOff>
    </xdr:from>
    <xdr:to>
      <xdr:col>6</xdr:col>
      <xdr:colOff>38100</xdr:colOff>
      <xdr:row>58</xdr:row>
      <xdr:rowOff>40825</xdr:rowOff>
    </xdr:to>
    <xdr:sp macro="" textlink="">
      <xdr:nvSpPr>
        <xdr:cNvPr id="141" name="楕円 140"/>
        <xdr:cNvSpPr/>
      </xdr:nvSpPr>
      <xdr:spPr>
        <a:xfrm>
          <a:off x="1079500" y="98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57352</xdr:rowOff>
    </xdr:from>
    <xdr:ext cx="599010" cy="259045"/>
    <xdr:sp macro="" textlink="">
      <xdr:nvSpPr>
        <xdr:cNvPr id="142" name="テキスト ボックス 141"/>
        <xdr:cNvSpPr txBox="1"/>
      </xdr:nvSpPr>
      <xdr:spPr>
        <a:xfrm>
          <a:off x="830795" y="965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97256</xdr:rowOff>
    </xdr:from>
    <xdr:to>
      <xdr:col>24</xdr:col>
      <xdr:colOff>63500</xdr:colOff>
      <xdr:row>77</xdr:row>
      <xdr:rowOff>170142</xdr:rowOff>
    </xdr:to>
    <xdr:cxnSp macro="">
      <xdr:nvCxnSpPr>
        <xdr:cNvPr id="171" name="直線コネクタ 170"/>
        <xdr:cNvCxnSpPr/>
      </xdr:nvCxnSpPr>
      <xdr:spPr>
        <a:xfrm flipV="1">
          <a:off x="3797300" y="1329890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169799</xdr:rowOff>
    </xdr:from>
    <xdr:to>
      <xdr:col>19</xdr:col>
      <xdr:colOff>177800</xdr:colOff>
      <xdr:row>77</xdr:row>
      <xdr:rowOff>170142</xdr:rowOff>
    </xdr:to>
    <xdr:cxnSp macro="">
      <xdr:nvCxnSpPr>
        <xdr:cNvPr id="174" name="直線コネクタ 173"/>
        <xdr:cNvCxnSpPr/>
      </xdr:nvCxnSpPr>
      <xdr:spPr>
        <a:xfrm>
          <a:off x="2908300" y="1337144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169799</xdr:rowOff>
    </xdr:from>
    <xdr:to>
      <xdr:col>15</xdr:col>
      <xdr:colOff>50800</xdr:colOff>
      <xdr:row>78</xdr:row>
      <xdr:rowOff>27363</xdr:rowOff>
    </xdr:to>
    <xdr:cxnSp macro="">
      <xdr:nvCxnSpPr>
        <xdr:cNvPr id="177" name="直線コネクタ 176"/>
        <xdr:cNvCxnSpPr/>
      </xdr:nvCxnSpPr>
      <xdr:spPr>
        <a:xfrm flipV="1">
          <a:off x="2019300" y="13371449"/>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27363</xdr:rowOff>
    </xdr:from>
    <xdr:to>
      <xdr:col>10</xdr:col>
      <xdr:colOff>114300</xdr:colOff>
      <xdr:row>78</xdr:row>
      <xdr:rowOff>41345</xdr:rowOff>
    </xdr:to>
    <xdr:cxnSp macro="">
      <xdr:nvCxnSpPr>
        <xdr:cNvPr id="180" name="直線コネクタ 179"/>
        <xdr:cNvCxnSpPr/>
      </xdr:nvCxnSpPr>
      <xdr:spPr>
        <a:xfrm flipV="1">
          <a:off x="1130300" y="13400463"/>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46456</xdr:rowOff>
    </xdr:from>
    <xdr:to>
      <xdr:col>24</xdr:col>
      <xdr:colOff>114300</xdr:colOff>
      <xdr:row>77</xdr:row>
      <xdr:rowOff>148056</xdr:rowOff>
    </xdr:to>
    <xdr:sp macro="" textlink="">
      <xdr:nvSpPr>
        <xdr:cNvPr id="190" name="楕円 189"/>
        <xdr:cNvSpPr/>
      </xdr:nvSpPr>
      <xdr:spPr>
        <a:xfrm>
          <a:off x="45847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24883</xdr:rowOff>
    </xdr:from>
    <xdr:ext cx="534377" cy="259045"/>
    <xdr:sp macro="" textlink="">
      <xdr:nvSpPr>
        <xdr:cNvPr id="191" name="維持補修費該当値テキスト"/>
        <xdr:cNvSpPr txBox="1"/>
      </xdr:nvSpPr>
      <xdr:spPr>
        <a:xfrm>
          <a:off x="4686300" y="132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119342</xdr:rowOff>
    </xdr:from>
    <xdr:to>
      <xdr:col>20</xdr:col>
      <xdr:colOff>38100</xdr:colOff>
      <xdr:row>78</xdr:row>
      <xdr:rowOff>49492</xdr:rowOff>
    </xdr:to>
    <xdr:sp macro="" textlink="">
      <xdr:nvSpPr>
        <xdr:cNvPr id="192" name="楕円 191"/>
        <xdr:cNvSpPr/>
      </xdr:nvSpPr>
      <xdr:spPr>
        <a:xfrm>
          <a:off x="3746500" y="133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40619</xdr:rowOff>
    </xdr:from>
    <xdr:ext cx="534377" cy="259045"/>
    <xdr:sp macro="" textlink="">
      <xdr:nvSpPr>
        <xdr:cNvPr id="193" name="テキスト ボックス 192"/>
        <xdr:cNvSpPr txBox="1"/>
      </xdr:nvSpPr>
      <xdr:spPr>
        <a:xfrm>
          <a:off x="3530111" y="134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118999</xdr:rowOff>
    </xdr:from>
    <xdr:to>
      <xdr:col>15</xdr:col>
      <xdr:colOff>101600</xdr:colOff>
      <xdr:row>78</xdr:row>
      <xdr:rowOff>49149</xdr:rowOff>
    </xdr:to>
    <xdr:sp macro="" textlink="">
      <xdr:nvSpPr>
        <xdr:cNvPr id="194" name="楕円 193"/>
        <xdr:cNvSpPr/>
      </xdr:nvSpPr>
      <xdr:spPr>
        <a:xfrm>
          <a:off x="2857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40276</xdr:rowOff>
    </xdr:from>
    <xdr:ext cx="534377" cy="259045"/>
    <xdr:sp macro="" textlink="">
      <xdr:nvSpPr>
        <xdr:cNvPr id="195" name="テキスト ボックス 194"/>
        <xdr:cNvSpPr txBox="1"/>
      </xdr:nvSpPr>
      <xdr:spPr>
        <a:xfrm>
          <a:off x="2641111"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148013</xdr:rowOff>
    </xdr:from>
    <xdr:to>
      <xdr:col>10</xdr:col>
      <xdr:colOff>165100</xdr:colOff>
      <xdr:row>78</xdr:row>
      <xdr:rowOff>78163</xdr:rowOff>
    </xdr:to>
    <xdr:sp macro="" textlink="">
      <xdr:nvSpPr>
        <xdr:cNvPr id="196" name="楕円 195"/>
        <xdr:cNvSpPr/>
      </xdr:nvSpPr>
      <xdr:spPr>
        <a:xfrm>
          <a:off x="1968500" y="133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69290</xdr:rowOff>
    </xdr:from>
    <xdr:ext cx="469744" cy="259045"/>
    <xdr:sp macro="" textlink="">
      <xdr:nvSpPr>
        <xdr:cNvPr id="197" name="テキスト ボックス 196"/>
        <xdr:cNvSpPr txBox="1"/>
      </xdr:nvSpPr>
      <xdr:spPr>
        <a:xfrm>
          <a:off x="1784428" y="134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161995</xdr:rowOff>
    </xdr:from>
    <xdr:to>
      <xdr:col>6</xdr:col>
      <xdr:colOff>38100</xdr:colOff>
      <xdr:row>78</xdr:row>
      <xdr:rowOff>92145</xdr:rowOff>
    </xdr:to>
    <xdr:sp macro="" textlink="">
      <xdr:nvSpPr>
        <xdr:cNvPr id="198" name="楕円 197"/>
        <xdr:cNvSpPr/>
      </xdr:nvSpPr>
      <xdr:spPr>
        <a:xfrm>
          <a:off x="1079500" y="133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83272</xdr:rowOff>
    </xdr:from>
    <xdr:ext cx="469744" cy="259045"/>
    <xdr:sp macro="" textlink="">
      <xdr:nvSpPr>
        <xdr:cNvPr id="199" name="テキスト ボックス 198"/>
        <xdr:cNvSpPr txBox="1"/>
      </xdr:nvSpPr>
      <xdr:spPr>
        <a:xfrm>
          <a:off x="895428" y="134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22493</xdr:rowOff>
    </xdr:from>
    <xdr:to>
      <xdr:col>24</xdr:col>
      <xdr:colOff>63500</xdr:colOff>
      <xdr:row>96</xdr:row>
      <xdr:rowOff>88178</xdr:rowOff>
    </xdr:to>
    <xdr:cxnSp macro="">
      <xdr:nvCxnSpPr>
        <xdr:cNvPr id="231" name="直線コネクタ 230"/>
        <xdr:cNvCxnSpPr/>
      </xdr:nvCxnSpPr>
      <xdr:spPr>
        <a:xfrm flipV="1">
          <a:off x="3797300" y="16481693"/>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19521</xdr:rowOff>
    </xdr:from>
    <xdr:to>
      <xdr:col>19</xdr:col>
      <xdr:colOff>177800</xdr:colOff>
      <xdr:row>96</xdr:row>
      <xdr:rowOff>88178</xdr:rowOff>
    </xdr:to>
    <xdr:cxnSp macro="">
      <xdr:nvCxnSpPr>
        <xdr:cNvPr id="234" name="直線コネクタ 233"/>
        <xdr:cNvCxnSpPr/>
      </xdr:nvCxnSpPr>
      <xdr:spPr>
        <a:xfrm>
          <a:off x="2908300" y="16478721"/>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19521</xdr:rowOff>
    </xdr:from>
    <xdr:to>
      <xdr:col>15</xdr:col>
      <xdr:colOff>50800</xdr:colOff>
      <xdr:row>98</xdr:row>
      <xdr:rowOff>54693</xdr:rowOff>
    </xdr:to>
    <xdr:cxnSp macro="">
      <xdr:nvCxnSpPr>
        <xdr:cNvPr id="237" name="直線コネクタ 236"/>
        <xdr:cNvCxnSpPr/>
      </xdr:nvCxnSpPr>
      <xdr:spPr>
        <a:xfrm flipV="1">
          <a:off x="2019300" y="16478721"/>
          <a:ext cx="889000" cy="37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18520</xdr:rowOff>
    </xdr:from>
    <xdr:to>
      <xdr:col>10</xdr:col>
      <xdr:colOff>114300</xdr:colOff>
      <xdr:row>98</xdr:row>
      <xdr:rowOff>54693</xdr:rowOff>
    </xdr:to>
    <xdr:cxnSp macro="">
      <xdr:nvCxnSpPr>
        <xdr:cNvPr id="240" name="直線コネクタ 239"/>
        <xdr:cNvCxnSpPr/>
      </xdr:nvCxnSpPr>
      <xdr:spPr>
        <a:xfrm>
          <a:off x="1130300" y="16649170"/>
          <a:ext cx="889000" cy="20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143143</xdr:rowOff>
    </xdr:from>
    <xdr:to>
      <xdr:col>24</xdr:col>
      <xdr:colOff>114300</xdr:colOff>
      <xdr:row>96</xdr:row>
      <xdr:rowOff>73293</xdr:rowOff>
    </xdr:to>
    <xdr:sp macro="" textlink="">
      <xdr:nvSpPr>
        <xdr:cNvPr id="250" name="楕円 249"/>
        <xdr:cNvSpPr/>
      </xdr:nvSpPr>
      <xdr:spPr>
        <a:xfrm>
          <a:off x="4584700" y="164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166020</xdr:rowOff>
    </xdr:from>
    <xdr:ext cx="534377" cy="259045"/>
    <xdr:sp macro="" textlink="">
      <xdr:nvSpPr>
        <xdr:cNvPr id="251" name="扶助費該当値テキスト"/>
        <xdr:cNvSpPr txBox="1"/>
      </xdr:nvSpPr>
      <xdr:spPr>
        <a:xfrm>
          <a:off x="4686300" y="162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37378</xdr:rowOff>
    </xdr:from>
    <xdr:to>
      <xdr:col>20</xdr:col>
      <xdr:colOff>38100</xdr:colOff>
      <xdr:row>96</xdr:row>
      <xdr:rowOff>138978</xdr:rowOff>
    </xdr:to>
    <xdr:sp macro="" textlink="">
      <xdr:nvSpPr>
        <xdr:cNvPr id="252" name="楕円 251"/>
        <xdr:cNvSpPr/>
      </xdr:nvSpPr>
      <xdr:spPr>
        <a:xfrm>
          <a:off x="3746500" y="164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155505</xdr:rowOff>
    </xdr:from>
    <xdr:ext cx="534377" cy="259045"/>
    <xdr:sp macro="" textlink="">
      <xdr:nvSpPr>
        <xdr:cNvPr id="253" name="テキスト ボックス 252"/>
        <xdr:cNvSpPr txBox="1"/>
      </xdr:nvSpPr>
      <xdr:spPr>
        <a:xfrm>
          <a:off x="3530111" y="162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140171</xdr:rowOff>
    </xdr:from>
    <xdr:to>
      <xdr:col>15</xdr:col>
      <xdr:colOff>101600</xdr:colOff>
      <xdr:row>96</xdr:row>
      <xdr:rowOff>70321</xdr:rowOff>
    </xdr:to>
    <xdr:sp macro="" textlink="">
      <xdr:nvSpPr>
        <xdr:cNvPr id="254" name="楕円 253"/>
        <xdr:cNvSpPr/>
      </xdr:nvSpPr>
      <xdr:spPr>
        <a:xfrm>
          <a:off x="2857500" y="1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86848</xdr:rowOff>
    </xdr:from>
    <xdr:ext cx="534377" cy="259045"/>
    <xdr:sp macro="" textlink="">
      <xdr:nvSpPr>
        <xdr:cNvPr id="255" name="テキスト ボックス 254"/>
        <xdr:cNvSpPr txBox="1"/>
      </xdr:nvSpPr>
      <xdr:spPr>
        <a:xfrm>
          <a:off x="2641111" y="162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3893</xdr:rowOff>
    </xdr:from>
    <xdr:to>
      <xdr:col>10</xdr:col>
      <xdr:colOff>165100</xdr:colOff>
      <xdr:row>98</xdr:row>
      <xdr:rowOff>105493</xdr:rowOff>
    </xdr:to>
    <xdr:sp macro="" textlink="">
      <xdr:nvSpPr>
        <xdr:cNvPr id="256" name="楕円 255"/>
        <xdr:cNvSpPr/>
      </xdr:nvSpPr>
      <xdr:spPr>
        <a:xfrm>
          <a:off x="1968500" y="168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96620</xdr:rowOff>
    </xdr:from>
    <xdr:ext cx="534377" cy="259045"/>
    <xdr:sp macro="" textlink="">
      <xdr:nvSpPr>
        <xdr:cNvPr id="257" name="テキスト ボックス 256"/>
        <xdr:cNvSpPr txBox="1"/>
      </xdr:nvSpPr>
      <xdr:spPr>
        <a:xfrm>
          <a:off x="1752111" y="168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139170</xdr:rowOff>
    </xdr:from>
    <xdr:to>
      <xdr:col>6</xdr:col>
      <xdr:colOff>38100</xdr:colOff>
      <xdr:row>97</xdr:row>
      <xdr:rowOff>69320</xdr:rowOff>
    </xdr:to>
    <xdr:sp macro="" textlink="">
      <xdr:nvSpPr>
        <xdr:cNvPr id="258" name="楕円 257"/>
        <xdr:cNvSpPr/>
      </xdr:nvSpPr>
      <xdr:spPr>
        <a:xfrm>
          <a:off x="1079500" y="165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85847</xdr:rowOff>
    </xdr:from>
    <xdr:ext cx="534377" cy="259045"/>
    <xdr:sp macro="" textlink="">
      <xdr:nvSpPr>
        <xdr:cNvPr id="259" name="テキスト ボックス 258"/>
        <xdr:cNvSpPr txBox="1"/>
      </xdr:nvSpPr>
      <xdr:spPr>
        <a:xfrm>
          <a:off x="863111" y="163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21704</xdr:rowOff>
    </xdr:from>
    <xdr:to>
      <xdr:col>54</xdr:col>
      <xdr:colOff>189865</xdr:colOff>
      <xdr:row>38</xdr:row>
      <xdr:rowOff>2105</xdr:rowOff>
    </xdr:to>
    <xdr:cxnSp macro="">
      <xdr:nvCxnSpPr>
        <xdr:cNvPr id="283" name="直線コネクタ 282"/>
        <xdr:cNvCxnSpPr/>
      </xdr:nvCxnSpPr>
      <xdr:spPr>
        <a:xfrm flipV="1">
          <a:off x="10475595" y="5508104"/>
          <a:ext cx="1270" cy="100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5932</xdr:rowOff>
    </xdr:from>
    <xdr:ext cx="534377" cy="259045"/>
    <xdr:sp macro="" textlink="">
      <xdr:nvSpPr>
        <xdr:cNvPr id="284" name="補助費等最小値テキスト"/>
        <xdr:cNvSpPr txBox="1"/>
      </xdr:nvSpPr>
      <xdr:spPr>
        <a:xfrm>
          <a:off x="10528300"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2105</xdr:rowOff>
    </xdr:from>
    <xdr:to>
      <xdr:col>55</xdr:col>
      <xdr:colOff>88900</xdr:colOff>
      <xdr:row>38</xdr:row>
      <xdr:rowOff>2105</xdr:rowOff>
    </xdr:to>
    <xdr:cxnSp macro="">
      <xdr:nvCxnSpPr>
        <xdr:cNvPr id="285" name="直線コネクタ 284"/>
        <xdr:cNvCxnSpPr/>
      </xdr:nvCxnSpPr>
      <xdr:spPr>
        <a:xfrm>
          <a:off x="10388600" y="651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139831</xdr:rowOff>
    </xdr:from>
    <xdr:ext cx="599010" cy="259045"/>
    <xdr:sp macro="" textlink="">
      <xdr:nvSpPr>
        <xdr:cNvPr id="286" name="補助費等最大値テキスト"/>
        <xdr:cNvSpPr txBox="1"/>
      </xdr:nvSpPr>
      <xdr:spPr>
        <a:xfrm>
          <a:off x="10528300" y="528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21704</xdr:rowOff>
    </xdr:from>
    <xdr:to>
      <xdr:col>55</xdr:col>
      <xdr:colOff>88900</xdr:colOff>
      <xdr:row>32</xdr:row>
      <xdr:rowOff>21704</xdr:rowOff>
    </xdr:to>
    <xdr:cxnSp macro="">
      <xdr:nvCxnSpPr>
        <xdr:cNvPr id="287" name="直線コネクタ 286"/>
        <xdr:cNvCxnSpPr/>
      </xdr:nvCxnSpPr>
      <xdr:spPr>
        <a:xfrm>
          <a:off x="10388600" y="550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112005</xdr:rowOff>
    </xdr:from>
    <xdr:to>
      <xdr:col>55</xdr:col>
      <xdr:colOff>0</xdr:colOff>
      <xdr:row>32</xdr:row>
      <xdr:rowOff>122170</xdr:rowOff>
    </xdr:to>
    <xdr:cxnSp macro="">
      <xdr:nvCxnSpPr>
        <xdr:cNvPr id="288" name="直線コネクタ 287"/>
        <xdr:cNvCxnSpPr/>
      </xdr:nvCxnSpPr>
      <xdr:spPr>
        <a:xfrm flipV="1">
          <a:off x="9639300" y="5598405"/>
          <a:ext cx="838200" cy="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105610</xdr:rowOff>
    </xdr:from>
    <xdr:ext cx="599010" cy="259045"/>
    <xdr:sp macro="" textlink="">
      <xdr:nvSpPr>
        <xdr:cNvPr id="289" name="補助費等平均値テキスト"/>
        <xdr:cNvSpPr txBox="1"/>
      </xdr:nvSpPr>
      <xdr:spPr>
        <a:xfrm>
          <a:off x="10528300" y="61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127183</xdr:rowOff>
    </xdr:from>
    <xdr:to>
      <xdr:col>55</xdr:col>
      <xdr:colOff>50800</xdr:colOff>
      <xdr:row>36</xdr:row>
      <xdr:rowOff>57333</xdr:rowOff>
    </xdr:to>
    <xdr:sp macro="" textlink="">
      <xdr:nvSpPr>
        <xdr:cNvPr id="290" name="フローチャート: 判断 289"/>
        <xdr:cNvSpPr/>
      </xdr:nvSpPr>
      <xdr:spPr>
        <a:xfrm>
          <a:off x="104267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122170</xdr:rowOff>
    </xdr:from>
    <xdr:to>
      <xdr:col>50</xdr:col>
      <xdr:colOff>114300</xdr:colOff>
      <xdr:row>32</xdr:row>
      <xdr:rowOff>166843</xdr:rowOff>
    </xdr:to>
    <xdr:cxnSp macro="">
      <xdr:nvCxnSpPr>
        <xdr:cNvPr id="291" name="直線コネクタ 290"/>
        <xdr:cNvCxnSpPr/>
      </xdr:nvCxnSpPr>
      <xdr:spPr>
        <a:xfrm flipV="1">
          <a:off x="8750300" y="5608570"/>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136232</xdr:rowOff>
    </xdr:from>
    <xdr:to>
      <xdr:col>50</xdr:col>
      <xdr:colOff>165100</xdr:colOff>
      <xdr:row>36</xdr:row>
      <xdr:rowOff>66382</xdr:rowOff>
    </xdr:to>
    <xdr:sp macro="" textlink="">
      <xdr:nvSpPr>
        <xdr:cNvPr id="292" name="フローチャート: 判断 291"/>
        <xdr:cNvSpPr/>
      </xdr:nvSpPr>
      <xdr:spPr>
        <a:xfrm>
          <a:off x="9588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57509</xdr:rowOff>
    </xdr:from>
    <xdr:ext cx="599010" cy="259045"/>
    <xdr:sp macro="" textlink="">
      <xdr:nvSpPr>
        <xdr:cNvPr id="293" name="テキスト ボックス 292"/>
        <xdr:cNvSpPr txBox="1"/>
      </xdr:nvSpPr>
      <xdr:spPr>
        <a:xfrm>
          <a:off x="9339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80668</xdr:rowOff>
    </xdr:from>
    <xdr:to>
      <xdr:col>45</xdr:col>
      <xdr:colOff>177800</xdr:colOff>
      <xdr:row>32</xdr:row>
      <xdr:rowOff>166843</xdr:rowOff>
    </xdr:to>
    <xdr:cxnSp macro="">
      <xdr:nvCxnSpPr>
        <xdr:cNvPr id="294" name="直線コネクタ 293"/>
        <xdr:cNvCxnSpPr/>
      </xdr:nvCxnSpPr>
      <xdr:spPr>
        <a:xfrm>
          <a:off x="7861300" y="5224168"/>
          <a:ext cx="889000" cy="42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2310</xdr:rowOff>
    </xdr:from>
    <xdr:to>
      <xdr:col>46</xdr:col>
      <xdr:colOff>38100</xdr:colOff>
      <xdr:row>36</xdr:row>
      <xdr:rowOff>103910</xdr:rowOff>
    </xdr:to>
    <xdr:sp macro="" textlink="">
      <xdr:nvSpPr>
        <xdr:cNvPr id="295" name="フローチャート: 判断 294"/>
        <xdr:cNvSpPr/>
      </xdr:nvSpPr>
      <xdr:spPr>
        <a:xfrm>
          <a:off x="8699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95037</xdr:rowOff>
    </xdr:from>
    <xdr:ext cx="599010" cy="259045"/>
    <xdr:sp macro="" textlink="">
      <xdr:nvSpPr>
        <xdr:cNvPr id="296" name="テキスト ボックス 295"/>
        <xdr:cNvSpPr txBox="1"/>
      </xdr:nvSpPr>
      <xdr:spPr>
        <a:xfrm>
          <a:off x="8450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80668</xdr:rowOff>
    </xdr:from>
    <xdr:to>
      <xdr:col>41</xdr:col>
      <xdr:colOff>50800</xdr:colOff>
      <xdr:row>33</xdr:row>
      <xdr:rowOff>140210</xdr:rowOff>
    </xdr:to>
    <xdr:cxnSp macro="">
      <xdr:nvCxnSpPr>
        <xdr:cNvPr id="297" name="直線コネクタ 296"/>
        <xdr:cNvCxnSpPr/>
      </xdr:nvCxnSpPr>
      <xdr:spPr>
        <a:xfrm flipV="1">
          <a:off x="6972300" y="5224168"/>
          <a:ext cx="889000" cy="5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122771</xdr:rowOff>
    </xdr:from>
    <xdr:to>
      <xdr:col>41</xdr:col>
      <xdr:colOff>101600</xdr:colOff>
      <xdr:row>34</xdr:row>
      <xdr:rowOff>52921</xdr:rowOff>
    </xdr:to>
    <xdr:sp macro="" textlink="">
      <xdr:nvSpPr>
        <xdr:cNvPr id="298" name="フローチャート: 判断 297"/>
        <xdr:cNvSpPr/>
      </xdr:nvSpPr>
      <xdr:spPr>
        <a:xfrm>
          <a:off x="7810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44048</xdr:rowOff>
    </xdr:from>
    <xdr:ext cx="599010" cy="259045"/>
    <xdr:sp macro="" textlink="">
      <xdr:nvSpPr>
        <xdr:cNvPr id="299" name="テキスト ボックス 298"/>
        <xdr:cNvSpPr txBox="1"/>
      </xdr:nvSpPr>
      <xdr:spPr>
        <a:xfrm>
          <a:off x="7561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125225</xdr:rowOff>
    </xdr:from>
    <xdr:to>
      <xdr:col>36</xdr:col>
      <xdr:colOff>165100</xdr:colOff>
      <xdr:row>37</xdr:row>
      <xdr:rowOff>55375</xdr:rowOff>
    </xdr:to>
    <xdr:sp macro="" textlink="">
      <xdr:nvSpPr>
        <xdr:cNvPr id="300" name="フローチャート: 判断 299"/>
        <xdr:cNvSpPr/>
      </xdr:nvSpPr>
      <xdr:spPr>
        <a:xfrm>
          <a:off x="6921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46502</xdr:rowOff>
    </xdr:from>
    <xdr:ext cx="599010" cy="259045"/>
    <xdr:sp macro="" textlink="">
      <xdr:nvSpPr>
        <xdr:cNvPr id="301" name="テキスト ボックス 300"/>
        <xdr:cNvSpPr txBox="1"/>
      </xdr:nvSpPr>
      <xdr:spPr>
        <a:xfrm>
          <a:off x="6672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61205</xdr:rowOff>
    </xdr:from>
    <xdr:to>
      <xdr:col>55</xdr:col>
      <xdr:colOff>50800</xdr:colOff>
      <xdr:row>32</xdr:row>
      <xdr:rowOff>162805</xdr:rowOff>
    </xdr:to>
    <xdr:sp macro="" textlink="">
      <xdr:nvSpPr>
        <xdr:cNvPr id="307" name="楕円 306"/>
        <xdr:cNvSpPr/>
      </xdr:nvSpPr>
      <xdr:spPr>
        <a:xfrm>
          <a:off x="10426700" y="55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147582</xdr:rowOff>
    </xdr:from>
    <xdr:ext cx="599010" cy="259045"/>
    <xdr:sp macro="" textlink="">
      <xdr:nvSpPr>
        <xdr:cNvPr id="308" name="補助費等該当値テキスト"/>
        <xdr:cNvSpPr txBox="1"/>
      </xdr:nvSpPr>
      <xdr:spPr>
        <a:xfrm>
          <a:off x="10528300" y="54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71370</xdr:rowOff>
    </xdr:from>
    <xdr:to>
      <xdr:col>50</xdr:col>
      <xdr:colOff>165100</xdr:colOff>
      <xdr:row>33</xdr:row>
      <xdr:rowOff>1520</xdr:rowOff>
    </xdr:to>
    <xdr:sp macro="" textlink="">
      <xdr:nvSpPr>
        <xdr:cNvPr id="309" name="楕円 308"/>
        <xdr:cNvSpPr/>
      </xdr:nvSpPr>
      <xdr:spPr>
        <a:xfrm>
          <a:off x="9588500" y="5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18047</xdr:rowOff>
    </xdr:from>
    <xdr:ext cx="599010" cy="259045"/>
    <xdr:sp macro="" textlink="">
      <xdr:nvSpPr>
        <xdr:cNvPr id="310" name="テキスト ボックス 309"/>
        <xdr:cNvSpPr txBox="1"/>
      </xdr:nvSpPr>
      <xdr:spPr>
        <a:xfrm>
          <a:off x="9339795" y="533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116043</xdr:rowOff>
    </xdr:from>
    <xdr:to>
      <xdr:col>46</xdr:col>
      <xdr:colOff>38100</xdr:colOff>
      <xdr:row>33</xdr:row>
      <xdr:rowOff>46193</xdr:rowOff>
    </xdr:to>
    <xdr:sp macro="" textlink="">
      <xdr:nvSpPr>
        <xdr:cNvPr id="311" name="楕円 310"/>
        <xdr:cNvSpPr/>
      </xdr:nvSpPr>
      <xdr:spPr>
        <a:xfrm>
          <a:off x="8699500" y="56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62720</xdr:rowOff>
    </xdr:from>
    <xdr:ext cx="599010" cy="259045"/>
    <xdr:sp macro="" textlink="">
      <xdr:nvSpPr>
        <xdr:cNvPr id="312" name="テキスト ボックス 311"/>
        <xdr:cNvSpPr txBox="1"/>
      </xdr:nvSpPr>
      <xdr:spPr>
        <a:xfrm>
          <a:off x="8450795" y="53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29868</xdr:rowOff>
    </xdr:from>
    <xdr:to>
      <xdr:col>41</xdr:col>
      <xdr:colOff>101600</xdr:colOff>
      <xdr:row>30</xdr:row>
      <xdr:rowOff>131468</xdr:rowOff>
    </xdr:to>
    <xdr:sp macro="" textlink="">
      <xdr:nvSpPr>
        <xdr:cNvPr id="313" name="楕円 312"/>
        <xdr:cNvSpPr/>
      </xdr:nvSpPr>
      <xdr:spPr>
        <a:xfrm>
          <a:off x="7810500" y="51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147995</xdr:rowOff>
    </xdr:from>
    <xdr:ext cx="599010" cy="259045"/>
    <xdr:sp macro="" textlink="">
      <xdr:nvSpPr>
        <xdr:cNvPr id="314" name="テキスト ボックス 313"/>
        <xdr:cNvSpPr txBox="1"/>
      </xdr:nvSpPr>
      <xdr:spPr>
        <a:xfrm>
          <a:off x="7561795" y="494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89410</xdr:rowOff>
    </xdr:from>
    <xdr:to>
      <xdr:col>36</xdr:col>
      <xdr:colOff>165100</xdr:colOff>
      <xdr:row>34</xdr:row>
      <xdr:rowOff>19560</xdr:rowOff>
    </xdr:to>
    <xdr:sp macro="" textlink="">
      <xdr:nvSpPr>
        <xdr:cNvPr id="315" name="楕円 314"/>
        <xdr:cNvSpPr/>
      </xdr:nvSpPr>
      <xdr:spPr>
        <a:xfrm>
          <a:off x="6921500" y="57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36087</xdr:rowOff>
    </xdr:from>
    <xdr:ext cx="599010" cy="259045"/>
    <xdr:sp macro="" textlink="">
      <xdr:nvSpPr>
        <xdr:cNvPr id="316" name="テキスト ボックス 315"/>
        <xdr:cNvSpPr txBox="1"/>
      </xdr:nvSpPr>
      <xdr:spPr>
        <a:xfrm>
          <a:off x="6672795" y="552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33455</xdr:rowOff>
    </xdr:from>
    <xdr:to>
      <xdr:col>55</xdr:col>
      <xdr:colOff>0</xdr:colOff>
      <xdr:row>58</xdr:row>
      <xdr:rowOff>166577</xdr:rowOff>
    </xdr:to>
    <xdr:cxnSp macro="">
      <xdr:nvCxnSpPr>
        <xdr:cNvPr id="347" name="直線コネクタ 346"/>
        <xdr:cNvCxnSpPr/>
      </xdr:nvCxnSpPr>
      <xdr:spPr>
        <a:xfrm>
          <a:off x="9639300" y="9977555"/>
          <a:ext cx="8382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33455</xdr:rowOff>
    </xdr:from>
    <xdr:to>
      <xdr:col>50</xdr:col>
      <xdr:colOff>114300</xdr:colOff>
      <xdr:row>58</xdr:row>
      <xdr:rowOff>92282</xdr:rowOff>
    </xdr:to>
    <xdr:cxnSp macro="">
      <xdr:nvCxnSpPr>
        <xdr:cNvPr id="350" name="直線コネクタ 349"/>
        <xdr:cNvCxnSpPr/>
      </xdr:nvCxnSpPr>
      <xdr:spPr>
        <a:xfrm flipV="1">
          <a:off x="8750300" y="9977555"/>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2" name="テキスト ボックス 351"/>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68880</xdr:rowOff>
    </xdr:from>
    <xdr:to>
      <xdr:col>45</xdr:col>
      <xdr:colOff>177800</xdr:colOff>
      <xdr:row>58</xdr:row>
      <xdr:rowOff>92282</xdr:rowOff>
    </xdr:to>
    <xdr:cxnSp macro="">
      <xdr:nvCxnSpPr>
        <xdr:cNvPr id="353" name="直線コネクタ 352"/>
        <xdr:cNvCxnSpPr/>
      </xdr:nvCxnSpPr>
      <xdr:spPr>
        <a:xfrm>
          <a:off x="7861300" y="10012980"/>
          <a:ext cx="8890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152463</xdr:rowOff>
    </xdr:from>
    <xdr:to>
      <xdr:col>41</xdr:col>
      <xdr:colOff>50800</xdr:colOff>
      <xdr:row>58</xdr:row>
      <xdr:rowOff>68880</xdr:rowOff>
    </xdr:to>
    <xdr:cxnSp macro="">
      <xdr:nvCxnSpPr>
        <xdr:cNvPr id="356" name="直線コネクタ 355"/>
        <xdr:cNvCxnSpPr/>
      </xdr:nvCxnSpPr>
      <xdr:spPr>
        <a:xfrm>
          <a:off x="6972300" y="9925113"/>
          <a:ext cx="889000" cy="8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60" name="テキスト ボックス 359"/>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115777</xdr:rowOff>
    </xdr:from>
    <xdr:to>
      <xdr:col>55</xdr:col>
      <xdr:colOff>50800</xdr:colOff>
      <xdr:row>59</xdr:row>
      <xdr:rowOff>45927</xdr:rowOff>
    </xdr:to>
    <xdr:sp macro="" textlink="">
      <xdr:nvSpPr>
        <xdr:cNvPr id="366" name="楕円 365"/>
        <xdr:cNvSpPr/>
      </xdr:nvSpPr>
      <xdr:spPr>
        <a:xfrm>
          <a:off x="10426700" y="100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30704</xdr:rowOff>
    </xdr:from>
    <xdr:ext cx="534377" cy="259045"/>
    <xdr:sp macro="" textlink="">
      <xdr:nvSpPr>
        <xdr:cNvPr id="367" name="普通建設事業費該当値テキスト"/>
        <xdr:cNvSpPr txBox="1"/>
      </xdr:nvSpPr>
      <xdr:spPr>
        <a:xfrm>
          <a:off x="10528300" y="997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154105</xdr:rowOff>
    </xdr:from>
    <xdr:to>
      <xdr:col>50</xdr:col>
      <xdr:colOff>165100</xdr:colOff>
      <xdr:row>58</xdr:row>
      <xdr:rowOff>84255</xdr:rowOff>
    </xdr:to>
    <xdr:sp macro="" textlink="">
      <xdr:nvSpPr>
        <xdr:cNvPr id="368" name="楕円 367"/>
        <xdr:cNvSpPr/>
      </xdr:nvSpPr>
      <xdr:spPr>
        <a:xfrm>
          <a:off x="9588500" y="992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100782</xdr:rowOff>
    </xdr:from>
    <xdr:ext cx="599010" cy="259045"/>
    <xdr:sp macro="" textlink="">
      <xdr:nvSpPr>
        <xdr:cNvPr id="369" name="テキスト ボックス 368"/>
        <xdr:cNvSpPr txBox="1"/>
      </xdr:nvSpPr>
      <xdr:spPr>
        <a:xfrm>
          <a:off x="9339795" y="970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41482</xdr:rowOff>
    </xdr:from>
    <xdr:to>
      <xdr:col>46</xdr:col>
      <xdr:colOff>38100</xdr:colOff>
      <xdr:row>58</xdr:row>
      <xdr:rowOff>143082</xdr:rowOff>
    </xdr:to>
    <xdr:sp macro="" textlink="">
      <xdr:nvSpPr>
        <xdr:cNvPr id="370" name="楕円 369"/>
        <xdr:cNvSpPr/>
      </xdr:nvSpPr>
      <xdr:spPr>
        <a:xfrm>
          <a:off x="8699500" y="99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134209</xdr:rowOff>
    </xdr:from>
    <xdr:ext cx="599010" cy="259045"/>
    <xdr:sp macro="" textlink="">
      <xdr:nvSpPr>
        <xdr:cNvPr id="371" name="テキスト ボックス 370"/>
        <xdr:cNvSpPr txBox="1"/>
      </xdr:nvSpPr>
      <xdr:spPr>
        <a:xfrm>
          <a:off x="8450795" y="1007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18080</xdr:rowOff>
    </xdr:from>
    <xdr:to>
      <xdr:col>41</xdr:col>
      <xdr:colOff>101600</xdr:colOff>
      <xdr:row>58</xdr:row>
      <xdr:rowOff>119680</xdr:rowOff>
    </xdr:to>
    <xdr:sp macro="" textlink="">
      <xdr:nvSpPr>
        <xdr:cNvPr id="372" name="楕円 371"/>
        <xdr:cNvSpPr/>
      </xdr:nvSpPr>
      <xdr:spPr>
        <a:xfrm>
          <a:off x="7810500" y="9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110807</xdr:rowOff>
    </xdr:from>
    <xdr:ext cx="599010" cy="259045"/>
    <xdr:sp macro="" textlink="">
      <xdr:nvSpPr>
        <xdr:cNvPr id="373" name="テキスト ボックス 372"/>
        <xdr:cNvSpPr txBox="1"/>
      </xdr:nvSpPr>
      <xdr:spPr>
        <a:xfrm>
          <a:off x="7561795" y="1005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101663</xdr:rowOff>
    </xdr:from>
    <xdr:to>
      <xdr:col>36</xdr:col>
      <xdr:colOff>165100</xdr:colOff>
      <xdr:row>58</xdr:row>
      <xdr:rowOff>31813</xdr:rowOff>
    </xdr:to>
    <xdr:sp macro="" textlink="">
      <xdr:nvSpPr>
        <xdr:cNvPr id="374" name="楕円 373"/>
        <xdr:cNvSpPr/>
      </xdr:nvSpPr>
      <xdr:spPr>
        <a:xfrm>
          <a:off x="6921500" y="98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48340</xdr:rowOff>
    </xdr:from>
    <xdr:ext cx="599010" cy="259045"/>
    <xdr:sp macro="" textlink="">
      <xdr:nvSpPr>
        <xdr:cNvPr id="375" name="テキスト ボックス 374"/>
        <xdr:cNvSpPr txBox="1"/>
      </xdr:nvSpPr>
      <xdr:spPr>
        <a:xfrm>
          <a:off x="6672795" y="964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98701</xdr:rowOff>
    </xdr:from>
    <xdr:to>
      <xdr:col>55</xdr:col>
      <xdr:colOff>0</xdr:colOff>
      <xdr:row>79</xdr:row>
      <xdr:rowOff>28071</xdr:rowOff>
    </xdr:to>
    <xdr:cxnSp macro="">
      <xdr:nvCxnSpPr>
        <xdr:cNvPr id="404" name="直線コネクタ 403"/>
        <xdr:cNvCxnSpPr/>
      </xdr:nvCxnSpPr>
      <xdr:spPr>
        <a:xfrm>
          <a:off x="9639300" y="13471801"/>
          <a:ext cx="838200" cy="10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98701</xdr:rowOff>
    </xdr:from>
    <xdr:to>
      <xdr:col>50</xdr:col>
      <xdr:colOff>114300</xdr:colOff>
      <xdr:row>78</xdr:row>
      <xdr:rowOff>136483</xdr:rowOff>
    </xdr:to>
    <xdr:cxnSp macro="">
      <xdr:nvCxnSpPr>
        <xdr:cNvPr id="407" name="直線コネクタ 406"/>
        <xdr:cNvCxnSpPr/>
      </xdr:nvCxnSpPr>
      <xdr:spPr>
        <a:xfrm flipV="1">
          <a:off x="8750300" y="13471801"/>
          <a:ext cx="889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9" name="テキスト ボックス 408"/>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136483</xdr:rowOff>
    </xdr:from>
    <xdr:to>
      <xdr:col>45</xdr:col>
      <xdr:colOff>177800</xdr:colOff>
      <xdr:row>78</xdr:row>
      <xdr:rowOff>153829</xdr:rowOff>
    </xdr:to>
    <xdr:cxnSp macro="">
      <xdr:nvCxnSpPr>
        <xdr:cNvPr id="410" name="直線コネクタ 409"/>
        <xdr:cNvCxnSpPr/>
      </xdr:nvCxnSpPr>
      <xdr:spPr>
        <a:xfrm flipV="1">
          <a:off x="7861300" y="13509583"/>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2" name="テキスト ボックス 411"/>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62190</xdr:rowOff>
    </xdr:from>
    <xdr:to>
      <xdr:col>41</xdr:col>
      <xdr:colOff>50800</xdr:colOff>
      <xdr:row>78</xdr:row>
      <xdr:rowOff>153829</xdr:rowOff>
    </xdr:to>
    <xdr:cxnSp macro="">
      <xdr:nvCxnSpPr>
        <xdr:cNvPr id="413" name="直線コネクタ 412"/>
        <xdr:cNvCxnSpPr/>
      </xdr:nvCxnSpPr>
      <xdr:spPr>
        <a:xfrm>
          <a:off x="6972300" y="13435290"/>
          <a:ext cx="889000" cy="9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7" name="テキスト ボックス 416"/>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148721</xdr:rowOff>
    </xdr:from>
    <xdr:to>
      <xdr:col>55</xdr:col>
      <xdr:colOff>50800</xdr:colOff>
      <xdr:row>79</xdr:row>
      <xdr:rowOff>78871</xdr:rowOff>
    </xdr:to>
    <xdr:sp macro="" textlink="">
      <xdr:nvSpPr>
        <xdr:cNvPr id="423" name="楕円 422"/>
        <xdr:cNvSpPr/>
      </xdr:nvSpPr>
      <xdr:spPr>
        <a:xfrm>
          <a:off x="10426700" y="135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47901</xdr:rowOff>
    </xdr:from>
    <xdr:to>
      <xdr:col>50</xdr:col>
      <xdr:colOff>165100</xdr:colOff>
      <xdr:row>78</xdr:row>
      <xdr:rowOff>149501</xdr:rowOff>
    </xdr:to>
    <xdr:sp macro="" textlink="">
      <xdr:nvSpPr>
        <xdr:cNvPr id="425" name="楕円 424"/>
        <xdr:cNvSpPr/>
      </xdr:nvSpPr>
      <xdr:spPr>
        <a:xfrm>
          <a:off x="9588500" y="134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166028</xdr:rowOff>
    </xdr:from>
    <xdr:ext cx="534377" cy="259045"/>
    <xdr:sp macro="" textlink="">
      <xdr:nvSpPr>
        <xdr:cNvPr id="426" name="テキスト ボックス 425"/>
        <xdr:cNvSpPr txBox="1"/>
      </xdr:nvSpPr>
      <xdr:spPr>
        <a:xfrm>
          <a:off x="9372111" y="131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85683</xdr:rowOff>
    </xdr:from>
    <xdr:to>
      <xdr:col>46</xdr:col>
      <xdr:colOff>38100</xdr:colOff>
      <xdr:row>79</xdr:row>
      <xdr:rowOff>15833</xdr:rowOff>
    </xdr:to>
    <xdr:sp macro="" textlink="">
      <xdr:nvSpPr>
        <xdr:cNvPr id="427" name="楕円 426"/>
        <xdr:cNvSpPr/>
      </xdr:nvSpPr>
      <xdr:spPr>
        <a:xfrm>
          <a:off x="8699500" y="134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32360</xdr:rowOff>
    </xdr:from>
    <xdr:ext cx="534377" cy="259045"/>
    <xdr:sp macro="" textlink="">
      <xdr:nvSpPr>
        <xdr:cNvPr id="428" name="テキスト ボックス 427"/>
        <xdr:cNvSpPr txBox="1"/>
      </xdr:nvSpPr>
      <xdr:spPr>
        <a:xfrm>
          <a:off x="8483111" y="1323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103029</xdr:rowOff>
    </xdr:from>
    <xdr:to>
      <xdr:col>41</xdr:col>
      <xdr:colOff>101600</xdr:colOff>
      <xdr:row>79</xdr:row>
      <xdr:rowOff>33179</xdr:rowOff>
    </xdr:to>
    <xdr:sp macro="" textlink="">
      <xdr:nvSpPr>
        <xdr:cNvPr id="429" name="楕円 428"/>
        <xdr:cNvSpPr/>
      </xdr:nvSpPr>
      <xdr:spPr>
        <a:xfrm>
          <a:off x="7810500" y="134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24306</xdr:rowOff>
    </xdr:from>
    <xdr:ext cx="534377" cy="259045"/>
    <xdr:sp macro="" textlink="">
      <xdr:nvSpPr>
        <xdr:cNvPr id="430" name="テキスト ボックス 429"/>
        <xdr:cNvSpPr txBox="1"/>
      </xdr:nvSpPr>
      <xdr:spPr>
        <a:xfrm>
          <a:off x="7594111" y="1356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11390</xdr:rowOff>
    </xdr:from>
    <xdr:to>
      <xdr:col>36</xdr:col>
      <xdr:colOff>165100</xdr:colOff>
      <xdr:row>78</xdr:row>
      <xdr:rowOff>112990</xdr:rowOff>
    </xdr:to>
    <xdr:sp macro="" textlink="">
      <xdr:nvSpPr>
        <xdr:cNvPr id="431" name="楕円 430"/>
        <xdr:cNvSpPr/>
      </xdr:nvSpPr>
      <xdr:spPr>
        <a:xfrm>
          <a:off x="6921500" y="133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129517</xdr:rowOff>
    </xdr:from>
    <xdr:ext cx="534377" cy="259045"/>
    <xdr:sp macro="" textlink="">
      <xdr:nvSpPr>
        <xdr:cNvPr id="432" name="テキスト ボックス 431"/>
        <xdr:cNvSpPr txBox="1"/>
      </xdr:nvSpPr>
      <xdr:spPr>
        <a:xfrm>
          <a:off x="6705111" y="131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77155</xdr:rowOff>
    </xdr:from>
    <xdr:to>
      <xdr:col>55</xdr:col>
      <xdr:colOff>0</xdr:colOff>
      <xdr:row>98</xdr:row>
      <xdr:rowOff>7702</xdr:rowOff>
    </xdr:to>
    <xdr:cxnSp macro="">
      <xdr:nvCxnSpPr>
        <xdr:cNvPr id="461" name="直線コネクタ 460"/>
        <xdr:cNvCxnSpPr/>
      </xdr:nvCxnSpPr>
      <xdr:spPr>
        <a:xfrm>
          <a:off x="9639300" y="16707805"/>
          <a:ext cx="838200" cy="10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77155</xdr:rowOff>
    </xdr:from>
    <xdr:to>
      <xdr:col>50</xdr:col>
      <xdr:colOff>114300</xdr:colOff>
      <xdr:row>97</xdr:row>
      <xdr:rowOff>131555</xdr:rowOff>
    </xdr:to>
    <xdr:cxnSp macro="">
      <xdr:nvCxnSpPr>
        <xdr:cNvPr id="464" name="直線コネクタ 463"/>
        <xdr:cNvCxnSpPr/>
      </xdr:nvCxnSpPr>
      <xdr:spPr>
        <a:xfrm flipV="1">
          <a:off x="8750300" y="16707805"/>
          <a:ext cx="889000" cy="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6" name="テキスト ボックス 465"/>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42754</xdr:rowOff>
    </xdr:from>
    <xdr:to>
      <xdr:col>45</xdr:col>
      <xdr:colOff>177800</xdr:colOff>
      <xdr:row>97</xdr:row>
      <xdr:rowOff>131555</xdr:rowOff>
    </xdr:to>
    <xdr:cxnSp macro="">
      <xdr:nvCxnSpPr>
        <xdr:cNvPr id="467" name="直線コネクタ 466"/>
        <xdr:cNvCxnSpPr/>
      </xdr:nvCxnSpPr>
      <xdr:spPr>
        <a:xfrm>
          <a:off x="7861300" y="16673404"/>
          <a:ext cx="889000" cy="8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21472</xdr:rowOff>
    </xdr:from>
    <xdr:to>
      <xdr:col>41</xdr:col>
      <xdr:colOff>50800</xdr:colOff>
      <xdr:row>97</xdr:row>
      <xdr:rowOff>42754</xdr:rowOff>
    </xdr:to>
    <xdr:cxnSp macro="">
      <xdr:nvCxnSpPr>
        <xdr:cNvPr id="470" name="直線コネクタ 469"/>
        <xdr:cNvCxnSpPr/>
      </xdr:nvCxnSpPr>
      <xdr:spPr>
        <a:xfrm>
          <a:off x="6972300" y="16652122"/>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2" name="テキスト ボックス 471"/>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4" name="テキスト ボックス 473"/>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128352</xdr:rowOff>
    </xdr:from>
    <xdr:to>
      <xdr:col>55</xdr:col>
      <xdr:colOff>50800</xdr:colOff>
      <xdr:row>98</xdr:row>
      <xdr:rowOff>58502</xdr:rowOff>
    </xdr:to>
    <xdr:sp macro="" textlink="">
      <xdr:nvSpPr>
        <xdr:cNvPr id="480" name="楕円 479"/>
        <xdr:cNvSpPr/>
      </xdr:nvSpPr>
      <xdr:spPr>
        <a:xfrm>
          <a:off x="10426700" y="167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106779</xdr:rowOff>
    </xdr:from>
    <xdr:ext cx="534377" cy="259045"/>
    <xdr:sp macro="" textlink="">
      <xdr:nvSpPr>
        <xdr:cNvPr id="481" name="普通建設事業費 （ うち更新整備　）該当値テキスト"/>
        <xdr:cNvSpPr txBox="1"/>
      </xdr:nvSpPr>
      <xdr:spPr>
        <a:xfrm>
          <a:off x="10528300" y="167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26355</xdr:rowOff>
    </xdr:from>
    <xdr:to>
      <xdr:col>50</xdr:col>
      <xdr:colOff>165100</xdr:colOff>
      <xdr:row>97</xdr:row>
      <xdr:rowOff>127955</xdr:rowOff>
    </xdr:to>
    <xdr:sp macro="" textlink="">
      <xdr:nvSpPr>
        <xdr:cNvPr id="482" name="楕円 481"/>
        <xdr:cNvSpPr/>
      </xdr:nvSpPr>
      <xdr:spPr>
        <a:xfrm>
          <a:off x="9588500" y="166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144482</xdr:rowOff>
    </xdr:from>
    <xdr:ext cx="534377" cy="259045"/>
    <xdr:sp macro="" textlink="">
      <xdr:nvSpPr>
        <xdr:cNvPr id="483" name="テキスト ボックス 482"/>
        <xdr:cNvSpPr txBox="1"/>
      </xdr:nvSpPr>
      <xdr:spPr>
        <a:xfrm>
          <a:off x="9372111" y="164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80755</xdr:rowOff>
    </xdr:from>
    <xdr:to>
      <xdr:col>46</xdr:col>
      <xdr:colOff>38100</xdr:colOff>
      <xdr:row>98</xdr:row>
      <xdr:rowOff>10905</xdr:rowOff>
    </xdr:to>
    <xdr:sp macro="" textlink="">
      <xdr:nvSpPr>
        <xdr:cNvPr id="484" name="楕円 483"/>
        <xdr:cNvSpPr/>
      </xdr:nvSpPr>
      <xdr:spPr>
        <a:xfrm>
          <a:off x="8699500" y="167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2032</xdr:rowOff>
    </xdr:from>
    <xdr:ext cx="534377" cy="259045"/>
    <xdr:sp macro="" textlink="">
      <xdr:nvSpPr>
        <xdr:cNvPr id="485" name="テキスト ボックス 484"/>
        <xdr:cNvSpPr txBox="1"/>
      </xdr:nvSpPr>
      <xdr:spPr>
        <a:xfrm>
          <a:off x="8483111" y="1680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163404</xdr:rowOff>
    </xdr:from>
    <xdr:to>
      <xdr:col>41</xdr:col>
      <xdr:colOff>101600</xdr:colOff>
      <xdr:row>97</xdr:row>
      <xdr:rowOff>93554</xdr:rowOff>
    </xdr:to>
    <xdr:sp macro="" textlink="">
      <xdr:nvSpPr>
        <xdr:cNvPr id="486" name="楕円 485"/>
        <xdr:cNvSpPr/>
      </xdr:nvSpPr>
      <xdr:spPr>
        <a:xfrm>
          <a:off x="7810500" y="166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110081</xdr:rowOff>
    </xdr:from>
    <xdr:ext cx="534377" cy="259045"/>
    <xdr:sp macro="" textlink="">
      <xdr:nvSpPr>
        <xdr:cNvPr id="487" name="テキスト ボックス 486"/>
        <xdr:cNvSpPr txBox="1"/>
      </xdr:nvSpPr>
      <xdr:spPr>
        <a:xfrm>
          <a:off x="7594111" y="163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142122</xdr:rowOff>
    </xdr:from>
    <xdr:to>
      <xdr:col>36</xdr:col>
      <xdr:colOff>165100</xdr:colOff>
      <xdr:row>97</xdr:row>
      <xdr:rowOff>72272</xdr:rowOff>
    </xdr:to>
    <xdr:sp macro="" textlink="">
      <xdr:nvSpPr>
        <xdr:cNvPr id="488" name="楕円 487"/>
        <xdr:cNvSpPr/>
      </xdr:nvSpPr>
      <xdr:spPr>
        <a:xfrm>
          <a:off x="6921500" y="166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88799</xdr:rowOff>
    </xdr:from>
    <xdr:ext cx="534377" cy="259045"/>
    <xdr:sp macro="" textlink="">
      <xdr:nvSpPr>
        <xdr:cNvPr id="489" name="テキスト ボックス 488"/>
        <xdr:cNvSpPr txBox="1"/>
      </xdr:nvSpPr>
      <xdr:spPr>
        <a:xfrm>
          <a:off x="6705111" y="163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624</xdr:rowOff>
    </xdr:from>
    <xdr:to>
      <xdr:col>85</xdr:col>
      <xdr:colOff>127000</xdr:colOff>
      <xdr:row>38</xdr:row>
      <xdr:rowOff>25962</xdr:rowOff>
    </xdr:to>
    <xdr:cxnSp macro="">
      <xdr:nvCxnSpPr>
        <xdr:cNvPr id="516" name="直線コネクタ 515"/>
        <xdr:cNvCxnSpPr/>
      </xdr:nvCxnSpPr>
      <xdr:spPr>
        <a:xfrm>
          <a:off x="15481300" y="6172824"/>
          <a:ext cx="838200" cy="3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7" name="災害復旧事業費平均値テキスト"/>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624</xdr:rowOff>
    </xdr:from>
    <xdr:to>
      <xdr:col>81</xdr:col>
      <xdr:colOff>50800</xdr:colOff>
      <xdr:row>36</xdr:row>
      <xdr:rowOff>33799</xdr:rowOff>
    </xdr:to>
    <xdr:cxnSp macro="">
      <xdr:nvCxnSpPr>
        <xdr:cNvPr id="519" name="直線コネクタ 518"/>
        <xdr:cNvCxnSpPr/>
      </xdr:nvCxnSpPr>
      <xdr:spPr>
        <a:xfrm flipV="1">
          <a:off x="14592300" y="6172824"/>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21" name="テキスト ボックス 520"/>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76607</xdr:rowOff>
    </xdr:from>
    <xdr:to>
      <xdr:col>76</xdr:col>
      <xdr:colOff>114300</xdr:colOff>
      <xdr:row>36</xdr:row>
      <xdr:rowOff>33799</xdr:rowOff>
    </xdr:to>
    <xdr:cxnSp macro="">
      <xdr:nvCxnSpPr>
        <xdr:cNvPr id="522" name="直線コネクタ 521"/>
        <xdr:cNvCxnSpPr/>
      </xdr:nvCxnSpPr>
      <xdr:spPr>
        <a:xfrm>
          <a:off x="13703300" y="6077357"/>
          <a:ext cx="889000" cy="12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4" name="テキスト ボックス 523"/>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76607</xdr:rowOff>
    </xdr:from>
    <xdr:to>
      <xdr:col>71</xdr:col>
      <xdr:colOff>177800</xdr:colOff>
      <xdr:row>37</xdr:row>
      <xdr:rowOff>164069</xdr:rowOff>
    </xdr:to>
    <xdr:cxnSp macro="">
      <xdr:nvCxnSpPr>
        <xdr:cNvPr id="525" name="直線コネクタ 524"/>
        <xdr:cNvCxnSpPr/>
      </xdr:nvCxnSpPr>
      <xdr:spPr>
        <a:xfrm flipV="1">
          <a:off x="12814300" y="6077357"/>
          <a:ext cx="889000" cy="43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7" name="テキスト ボックス 526"/>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146612</xdr:rowOff>
    </xdr:from>
    <xdr:to>
      <xdr:col>85</xdr:col>
      <xdr:colOff>177800</xdr:colOff>
      <xdr:row>38</xdr:row>
      <xdr:rowOff>76763</xdr:rowOff>
    </xdr:to>
    <xdr:sp macro="" textlink="">
      <xdr:nvSpPr>
        <xdr:cNvPr id="535" name="楕円 534"/>
        <xdr:cNvSpPr/>
      </xdr:nvSpPr>
      <xdr:spPr>
        <a:xfrm>
          <a:off x="16268700" y="64902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105989</xdr:rowOff>
    </xdr:from>
    <xdr:ext cx="534377" cy="259045"/>
    <xdr:sp macro="" textlink="">
      <xdr:nvSpPr>
        <xdr:cNvPr id="536" name="災害復旧事業費該当値テキスト"/>
        <xdr:cNvSpPr txBox="1"/>
      </xdr:nvSpPr>
      <xdr:spPr>
        <a:xfrm>
          <a:off x="16370300" y="627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121274</xdr:rowOff>
    </xdr:from>
    <xdr:to>
      <xdr:col>81</xdr:col>
      <xdr:colOff>101600</xdr:colOff>
      <xdr:row>36</xdr:row>
      <xdr:rowOff>51424</xdr:rowOff>
    </xdr:to>
    <xdr:sp macro="" textlink="">
      <xdr:nvSpPr>
        <xdr:cNvPr id="537" name="楕円 536"/>
        <xdr:cNvSpPr/>
      </xdr:nvSpPr>
      <xdr:spPr>
        <a:xfrm>
          <a:off x="15430500" y="61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67951</xdr:rowOff>
    </xdr:from>
    <xdr:ext cx="599010" cy="259045"/>
    <xdr:sp macro="" textlink="">
      <xdr:nvSpPr>
        <xdr:cNvPr id="538" name="テキスト ボックス 537"/>
        <xdr:cNvSpPr txBox="1"/>
      </xdr:nvSpPr>
      <xdr:spPr>
        <a:xfrm>
          <a:off x="15181795" y="589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154449</xdr:rowOff>
    </xdr:from>
    <xdr:to>
      <xdr:col>76</xdr:col>
      <xdr:colOff>165100</xdr:colOff>
      <xdr:row>36</xdr:row>
      <xdr:rowOff>84599</xdr:rowOff>
    </xdr:to>
    <xdr:sp macro="" textlink="">
      <xdr:nvSpPr>
        <xdr:cNvPr id="539" name="楕円 538"/>
        <xdr:cNvSpPr/>
      </xdr:nvSpPr>
      <xdr:spPr>
        <a:xfrm>
          <a:off x="14541500" y="61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101126</xdr:rowOff>
    </xdr:from>
    <xdr:ext cx="534377" cy="259045"/>
    <xdr:sp macro="" textlink="">
      <xdr:nvSpPr>
        <xdr:cNvPr id="540" name="テキスト ボックス 539"/>
        <xdr:cNvSpPr txBox="1"/>
      </xdr:nvSpPr>
      <xdr:spPr>
        <a:xfrm>
          <a:off x="14325111" y="59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25807</xdr:rowOff>
    </xdr:from>
    <xdr:to>
      <xdr:col>72</xdr:col>
      <xdr:colOff>38100</xdr:colOff>
      <xdr:row>35</xdr:row>
      <xdr:rowOff>127407</xdr:rowOff>
    </xdr:to>
    <xdr:sp macro="" textlink="">
      <xdr:nvSpPr>
        <xdr:cNvPr id="541" name="楕円 540"/>
        <xdr:cNvSpPr/>
      </xdr:nvSpPr>
      <xdr:spPr>
        <a:xfrm>
          <a:off x="13652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143934</xdr:rowOff>
    </xdr:from>
    <xdr:ext cx="599010" cy="259045"/>
    <xdr:sp macro="" textlink="">
      <xdr:nvSpPr>
        <xdr:cNvPr id="542" name="テキスト ボックス 541"/>
        <xdr:cNvSpPr txBox="1"/>
      </xdr:nvSpPr>
      <xdr:spPr>
        <a:xfrm>
          <a:off x="13403795" y="580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113269</xdr:rowOff>
    </xdr:from>
    <xdr:to>
      <xdr:col>67</xdr:col>
      <xdr:colOff>101600</xdr:colOff>
      <xdr:row>38</xdr:row>
      <xdr:rowOff>43419</xdr:rowOff>
    </xdr:to>
    <xdr:sp macro="" textlink="">
      <xdr:nvSpPr>
        <xdr:cNvPr id="543" name="楕円 542"/>
        <xdr:cNvSpPr/>
      </xdr:nvSpPr>
      <xdr:spPr>
        <a:xfrm>
          <a:off x="12763500" y="645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59946</xdr:rowOff>
    </xdr:from>
    <xdr:ext cx="534377" cy="259045"/>
    <xdr:sp macro="" textlink="">
      <xdr:nvSpPr>
        <xdr:cNvPr id="544" name="テキスト ボックス 543"/>
        <xdr:cNvSpPr txBox="1"/>
      </xdr:nvSpPr>
      <xdr:spPr>
        <a:xfrm>
          <a:off x="12547111" y="623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101977</xdr:rowOff>
    </xdr:from>
    <xdr:to>
      <xdr:col>85</xdr:col>
      <xdr:colOff>127000</xdr:colOff>
      <xdr:row>75</xdr:row>
      <xdr:rowOff>118180</xdr:rowOff>
    </xdr:to>
    <xdr:cxnSp macro="">
      <xdr:nvCxnSpPr>
        <xdr:cNvPr id="620" name="直線コネクタ 619"/>
        <xdr:cNvCxnSpPr/>
      </xdr:nvCxnSpPr>
      <xdr:spPr>
        <a:xfrm>
          <a:off x="15481300" y="12960727"/>
          <a:ext cx="838200" cy="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1" name="公債費平均値テキスト"/>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53491</xdr:rowOff>
    </xdr:from>
    <xdr:to>
      <xdr:col>81</xdr:col>
      <xdr:colOff>50800</xdr:colOff>
      <xdr:row>75</xdr:row>
      <xdr:rowOff>101977</xdr:rowOff>
    </xdr:to>
    <xdr:cxnSp macro="">
      <xdr:nvCxnSpPr>
        <xdr:cNvPr id="623" name="直線コネクタ 622"/>
        <xdr:cNvCxnSpPr/>
      </xdr:nvCxnSpPr>
      <xdr:spPr>
        <a:xfrm>
          <a:off x="14592300" y="12912241"/>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5" name="テキスト ボックス 624"/>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53491</xdr:rowOff>
    </xdr:from>
    <xdr:to>
      <xdr:col>76</xdr:col>
      <xdr:colOff>114300</xdr:colOff>
      <xdr:row>75</xdr:row>
      <xdr:rowOff>75760</xdr:rowOff>
    </xdr:to>
    <xdr:cxnSp macro="">
      <xdr:nvCxnSpPr>
        <xdr:cNvPr id="626" name="直線コネクタ 625"/>
        <xdr:cNvCxnSpPr/>
      </xdr:nvCxnSpPr>
      <xdr:spPr>
        <a:xfrm flipV="1">
          <a:off x="13703300" y="12912241"/>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8" name="テキスト ボックス 627"/>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59457</xdr:rowOff>
    </xdr:from>
    <xdr:to>
      <xdr:col>71</xdr:col>
      <xdr:colOff>177800</xdr:colOff>
      <xdr:row>75</xdr:row>
      <xdr:rowOff>75760</xdr:rowOff>
    </xdr:to>
    <xdr:cxnSp macro="">
      <xdr:nvCxnSpPr>
        <xdr:cNvPr id="629" name="直線コネクタ 628"/>
        <xdr:cNvCxnSpPr/>
      </xdr:nvCxnSpPr>
      <xdr:spPr>
        <a:xfrm>
          <a:off x="12814300" y="12918207"/>
          <a:ext cx="889000" cy="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31" name="テキスト ボックス 630"/>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3" name="テキスト ボックス 632"/>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67380</xdr:rowOff>
    </xdr:from>
    <xdr:to>
      <xdr:col>85</xdr:col>
      <xdr:colOff>177800</xdr:colOff>
      <xdr:row>75</xdr:row>
      <xdr:rowOff>168979</xdr:rowOff>
    </xdr:to>
    <xdr:sp macro="" textlink="">
      <xdr:nvSpPr>
        <xdr:cNvPr id="639" name="楕円 638"/>
        <xdr:cNvSpPr/>
      </xdr:nvSpPr>
      <xdr:spPr>
        <a:xfrm>
          <a:off x="16268700" y="129261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90257</xdr:rowOff>
    </xdr:from>
    <xdr:ext cx="599010" cy="259045"/>
    <xdr:sp macro="" textlink="">
      <xdr:nvSpPr>
        <xdr:cNvPr id="640" name="公債費該当値テキスト"/>
        <xdr:cNvSpPr txBox="1"/>
      </xdr:nvSpPr>
      <xdr:spPr>
        <a:xfrm>
          <a:off x="16370300" y="127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51177</xdr:rowOff>
    </xdr:from>
    <xdr:to>
      <xdr:col>81</xdr:col>
      <xdr:colOff>101600</xdr:colOff>
      <xdr:row>75</xdr:row>
      <xdr:rowOff>152777</xdr:rowOff>
    </xdr:to>
    <xdr:sp macro="" textlink="">
      <xdr:nvSpPr>
        <xdr:cNvPr id="641" name="楕円 640"/>
        <xdr:cNvSpPr/>
      </xdr:nvSpPr>
      <xdr:spPr>
        <a:xfrm>
          <a:off x="15430500" y="129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169304</xdr:rowOff>
    </xdr:from>
    <xdr:ext cx="599010" cy="259045"/>
    <xdr:sp macro="" textlink="">
      <xdr:nvSpPr>
        <xdr:cNvPr id="642" name="テキスト ボックス 641"/>
        <xdr:cNvSpPr txBox="1"/>
      </xdr:nvSpPr>
      <xdr:spPr>
        <a:xfrm>
          <a:off x="15181795" y="1268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2691</xdr:rowOff>
    </xdr:from>
    <xdr:to>
      <xdr:col>76</xdr:col>
      <xdr:colOff>165100</xdr:colOff>
      <xdr:row>75</xdr:row>
      <xdr:rowOff>104291</xdr:rowOff>
    </xdr:to>
    <xdr:sp macro="" textlink="">
      <xdr:nvSpPr>
        <xdr:cNvPr id="643" name="楕円 642"/>
        <xdr:cNvSpPr/>
      </xdr:nvSpPr>
      <xdr:spPr>
        <a:xfrm>
          <a:off x="14541500" y="1286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120818</xdr:rowOff>
    </xdr:from>
    <xdr:ext cx="599010" cy="259045"/>
    <xdr:sp macro="" textlink="">
      <xdr:nvSpPr>
        <xdr:cNvPr id="644" name="テキスト ボックス 643"/>
        <xdr:cNvSpPr txBox="1"/>
      </xdr:nvSpPr>
      <xdr:spPr>
        <a:xfrm>
          <a:off x="14292795" y="1263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24960</xdr:rowOff>
    </xdr:from>
    <xdr:to>
      <xdr:col>72</xdr:col>
      <xdr:colOff>38100</xdr:colOff>
      <xdr:row>75</xdr:row>
      <xdr:rowOff>126560</xdr:rowOff>
    </xdr:to>
    <xdr:sp macro="" textlink="">
      <xdr:nvSpPr>
        <xdr:cNvPr id="645" name="楕円 644"/>
        <xdr:cNvSpPr/>
      </xdr:nvSpPr>
      <xdr:spPr>
        <a:xfrm>
          <a:off x="13652500" y="128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143087</xdr:rowOff>
    </xdr:from>
    <xdr:ext cx="599010" cy="259045"/>
    <xdr:sp macro="" textlink="">
      <xdr:nvSpPr>
        <xdr:cNvPr id="646" name="テキスト ボックス 645"/>
        <xdr:cNvSpPr txBox="1"/>
      </xdr:nvSpPr>
      <xdr:spPr>
        <a:xfrm>
          <a:off x="13403795" y="1265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8657</xdr:rowOff>
    </xdr:from>
    <xdr:to>
      <xdr:col>67</xdr:col>
      <xdr:colOff>101600</xdr:colOff>
      <xdr:row>75</xdr:row>
      <xdr:rowOff>110257</xdr:rowOff>
    </xdr:to>
    <xdr:sp macro="" textlink="">
      <xdr:nvSpPr>
        <xdr:cNvPr id="647" name="楕円 646"/>
        <xdr:cNvSpPr/>
      </xdr:nvSpPr>
      <xdr:spPr>
        <a:xfrm>
          <a:off x="12763500" y="128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126784</xdr:rowOff>
    </xdr:from>
    <xdr:ext cx="599010" cy="259045"/>
    <xdr:sp macro="" textlink="">
      <xdr:nvSpPr>
        <xdr:cNvPr id="648" name="テキスト ボックス 647"/>
        <xdr:cNvSpPr txBox="1"/>
      </xdr:nvSpPr>
      <xdr:spPr>
        <a:xfrm>
          <a:off x="12514795" y="1264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27628</xdr:rowOff>
    </xdr:from>
    <xdr:to>
      <xdr:col>85</xdr:col>
      <xdr:colOff>127000</xdr:colOff>
      <xdr:row>99</xdr:row>
      <xdr:rowOff>79769</xdr:rowOff>
    </xdr:to>
    <xdr:cxnSp macro="">
      <xdr:nvCxnSpPr>
        <xdr:cNvPr id="679" name="直線コネクタ 678"/>
        <xdr:cNvCxnSpPr/>
      </xdr:nvCxnSpPr>
      <xdr:spPr>
        <a:xfrm>
          <a:off x="15481300" y="17001178"/>
          <a:ext cx="838200" cy="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27628</xdr:rowOff>
    </xdr:from>
    <xdr:to>
      <xdr:col>81</xdr:col>
      <xdr:colOff>50800</xdr:colOff>
      <xdr:row>99</xdr:row>
      <xdr:rowOff>76420</xdr:rowOff>
    </xdr:to>
    <xdr:cxnSp macro="">
      <xdr:nvCxnSpPr>
        <xdr:cNvPr id="682" name="直線コネクタ 681"/>
        <xdr:cNvCxnSpPr/>
      </xdr:nvCxnSpPr>
      <xdr:spPr>
        <a:xfrm flipV="1">
          <a:off x="14592300" y="17001178"/>
          <a:ext cx="889000" cy="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76420</xdr:rowOff>
    </xdr:from>
    <xdr:to>
      <xdr:col>76</xdr:col>
      <xdr:colOff>114300</xdr:colOff>
      <xdr:row>99</xdr:row>
      <xdr:rowOff>86015</xdr:rowOff>
    </xdr:to>
    <xdr:cxnSp macro="">
      <xdr:nvCxnSpPr>
        <xdr:cNvPr id="685" name="直線コネクタ 684"/>
        <xdr:cNvCxnSpPr/>
      </xdr:nvCxnSpPr>
      <xdr:spPr>
        <a:xfrm flipV="1">
          <a:off x="13703300" y="17049970"/>
          <a:ext cx="889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86015</xdr:rowOff>
    </xdr:from>
    <xdr:to>
      <xdr:col>71</xdr:col>
      <xdr:colOff>177800</xdr:colOff>
      <xdr:row>99</xdr:row>
      <xdr:rowOff>89519</xdr:rowOff>
    </xdr:to>
    <xdr:cxnSp macro="">
      <xdr:nvCxnSpPr>
        <xdr:cNvPr id="688" name="直線コネクタ 687"/>
        <xdr:cNvCxnSpPr/>
      </xdr:nvCxnSpPr>
      <xdr:spPr>
        <a:xfrm flipV="1">
          <a:off x="12814300" y="17059565"/>
          <a:ext cx="8890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28969</xdr:rowOff>
    </xdr:from>
    <xdr:to>
      <xdr:col>85</xdr:col>
      <xdr:colOff>177800</xdr:colOff>
      <xdr:row>99</xdr:row>
      <xdr:rowOff>130569</xdr:rowOff>
    </xdr:to>
    <xdr:sp macro="" textlink="">
      <xdr:nvSpPr>
        <xdr:cNvPr id="698" name="楕円 697"/>
        <xdr:cNvSpPr/>
      </xdr:nvSpPr>
      <xdr:spPr>
        <a:xfrm>
          <a:off x="16268700" y="170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115346</xdr:rowOff>
    </xdr:from>
    <xdr:ext cx="534377" cy="259045"/>
    <xdr:sp macro="" textlink="">
      <xdr:nvSpPr>
        <xdr:cNvPr id="699" name="積立金該当値テキスト"/>
        <xdr:cNvSpPr txBox="1"/>
      </xdr:nvSpPr>
      <xdr:spPr>
        <a:xfrm>
          <a:off x="16370300" y="1691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148278</xdr:rowOff>
    </xdr:from>
    <xdr:to>
      <xdr:col>81</xdr:col>
      <xdr:colOff>101600</xdr:colOff>
      <xdr:row>99</xdr:row>
      <xdr:rowOff>78428</xdr:rowOff>
    </xdr:to>
    <xdr:sp macro="" textlink="">
      <xdr:nvSpPr>
        <xdr:cNvPr id="700" name="楕円 699"/>
        <xdr:cNvSpPr/>
      </xdr:nvSpPr>
      <xdr:spPr>
        <a:xfrm>
          <a:off x="15430500" y="169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69555</xdr:rowOff>
    </xdr:from>
    <xdr:ext cx="534377" cy="259045"/>
    <xdr:sp macro="" textlink="">
      <xdr:nvSpPr>
        <xdr:cNvPr id="701" name="テキスト ボックス 700"/>
        <xdr:cNvSpPr txBox="1"/>
      </xdr:nvSpPr>
      <xdr:spPr>
        <a:xfrm>
          <a:off x="15214111" y="170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25620</xdr:rowOff>
    </xdr:from>
    <xdr:to>
      <xdr:col>76</xdr:col>
      <xdr:colOff>165100</xdr:colOff>
      <xdr:row>99</xdr:row>
      <xdr:rowOff>127220</xdr:rowOff>
    </xdr:to>
    <xdr:sp macro="" textlink="">
      <xdr:nvSpPr>
        <xdr:cNvPr id="702" name="楕円 701"/>
        <xdr:cNvSpPr/>
      </xdr:nvSpPr>
      <xdr:spPr>
        <a:xfrm>
          <a:off x="14541500" y="169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118347</xdr:rowOff>
    </xdr:from>
    <xdr:ext cx="534377" cy="259045"/>
    <xdr:sp macro="" textlink="">
      <xdr:nvSpPr>
        <xdr:cNvPr id="703" name="テキスト ボックス 702"/>
        <xdr:cNvSpPr txBox="1"/>
      </xdr:nvSpPr>
      <xdr:spPr>
        <a:xfrm>
          <a:off x="14325111" y="170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35215</xdr:rowOff>
    </xdr:from>
    <xdr:to>
      <xdr:col>72</xdr:col>
      <xdr:colOff>38100</xdr:colOff>
      <xdr:row>99</xdr:row>
      <xdr:rowOff>136815</xdr:rowOff>
    </xdr:to>
    <xdr:sp macro="" textlink="">
      <xdr:nvSpPr>
        <xdr:cNvPr id="704" name="楕円 703"/>
        <xdr:cNvSpPr/>
      </xdr:nvSpPr>
      <xdr:spPr>
        <a:xfrm>
          <a:off x="13652500" y="170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127942</xdr:rowOff>
    </xdr:from>
    <xdr:ext cx="469744" cy="259045"/>
    <xdr:sp macro="" textlink="">
      <xdr:nvSpPr>
        <xdr:cNvPr id="705" name="テキスト ボックス 704"/>
        <xdr:cNvSpPr txBox="1"/>
      </xdr:nvSpPr>
      <xdr:spPr>
        <a:xfrm>
          <a:off x="13468428" y="1710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38719</xdr:rowOff>
    </xdr:from>
    <xdr:to>
      <xdr:col>67</xdr:col>
      <xdr:colOff>101600</xdr:colOff>
      <xdr:row>99</xdr:row>
      <xdr:rowOff>140319</xdr:rowOff>
    </xdr:to>
    <xdr:sp macro="" textlink="">
      <xdr:nvSpPr>
        <xdr:cNvPr id="706" name="楕円 705"/>
        <xdr:cNvSpPr/>
      </xdr:nvSpPr>
      <xdr:spPr>
        <a:xfrm>
          <a:off x="12763500" y="17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131446</xdr:rowOff>
    </xdr:from>
    <xdr:ext cx="469744" cy="259045"/>
    <xdr:sp macro="" textlink="">
      <xdr:nvSpPr>
        <xdr:cNvPr id="707" name="テキスト ボックス 706"/>
        <xdr:cNvSpPr txBox="1"/>
      </xdr:nvSpPr>
      <xdr:spPr>
        <a:xfrm>
          <a:off x="12579428" y="1710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108245</xdr:rowOff>
    </xdr:from>
    <xdr:to>
      <xdr:col>111</xdr:col>
      <xdr:colOff>177800</xdr:colOff>
      <xdr:row>38</xdr:row>
      <xdr:rowOff>139700</xdr:rowOff>
    </xdr:to>
    <xdr:cxnSp macro="">
      <xdr:nvCxnSpPr>
        <xdr:cNvPr id="737" name="直線コネクタ 736"/>
        <xdr:cNvCxnSpPr/>
      </xdr:nvCxnSpPr>
      <xdr:spPr>
        <a:xfrm>
          <a:off x="20434300" y="6623345"/>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108245</xdr:rowOff>
    </xdr:from>
    <xdr:to>
      <xdr:col>107</xdr:col>
      <xdr:colOff>50800</xdr:colOff>
      <xdr:row>38</xdr:row>
      <xdr:rowOff>139700</xdr:rowOff>
    </xdr:to>
    <xdr:cxnSp macro="">
      <xdr:nvCxnSpPr>
        <xdr:cNvPr id="740" name="直線コネクタ 739"/>
        <xdr:cNvCxnSpPr/>
      </xdr:nvCxnSpPr>
      <xdr:spPr>
        <a:xfrm flipV="1">
          <a:off x="19545300" y="6623345"/>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57445</xdr:rowOff>
    </xdr:from>
    <xdr:to>
      <xdr:col>107</xdr:col>
      <xdr:colOff>101600</xdr:colOff>
      <xdr:row>38</xdr:row>
      <xdr:rowOff>159045</xdr:rowOff>
    </xdr:to>
    <xdr:sp macro="" textlink="">
      <xdr:nvSpPr>
        <xdr:cNvPr id="757" name="楕円 756"/>
        <xdr:cNvSpPr/>
      </xdr:nvSpPr>
      <xdr:spPr>
        <a:xfrm>
          <a:off x="20383500" y="65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150172</xdr:rowOff>
    </xdr:from>
    <xdr:ext cx="469744" cy="259045"/>
    <xdr:sp macro="" textlink="">
      <xdr:nvSpPr>
        <xdr:cNvPr id="758" name="テキスト ボックス 757"/>
        <xdr:cNvSpPr txBox="1"/>
      </xdr:nvSpPr>
      <xdr:spPr>
        <a:xfrm>
          <a:off x="20199428" y="666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5169</xdr:rowOff>
    </xdr:from>
    <xdr:to>
      <xdr:col>116</xdr:col>
      <xdr:colOff>63500</xdr:colOff>
      <xdr:row>58</xdr:row>
      <xdr:rowOff>10065</xdr:rowOff>
    </xdr:to>
    <xdr:cxnSp macro="">
      <xdr:nvCxnSpPr>
        <xdr:cNvPr id="791" name="直線コネクタ 790"/>
        <xdr:cNvCxnSpPr/>
      </xdr:nvCxnSpPr>
      <xdr:spPr>
        <a:xfrm flipV="1">
          <a:off x="21323300" y="9949269"/>
          <a:ext cx="8382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2" name="貸付金平均値テキスト"/>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10065</xdr:rowOff>
    </xdr:from>
    <xdr:to>
      <xdr:col>111</xdr:col>
      <xdr:colOff>177800</xdr:colOff>
      <xdr:row>58</xdr:row>
      <xdr:rowOff>12789</xdr:rowOff>
    </xdr:to>
    <xdr:cxnSp macro="">
      <xdr:nvCxnSpPr>
        <xdr:cNvPr id="794" name="直線コネクタ 793"/>
        <xdr:cNvCxnSpPr/>
      </xdr:nvCxnSpPr>
      <xdr:spPr>
        <a:xfrm flipV="1">
          <a:off x="20434300" y="995416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6" name="テキスト ボックス 795"/>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12789</xdr:rowOff>
    </xdr:from>
    <xdr:to>
      <xdr:col>107</xdr:col>
      <xdr:colOff>50800</xdr:colOff>
      <xdr:row>58</xdr:row>
      <xdr:rowOff>15266</xdr:rowOff>
    </xdr:to>
    <xdr:cxnSp macro="">
      <xdr:nvCxnSpPr>
        <xdr:cNvPr id="797" name="直線コネクタ 796"/>
        <xdr:cNvCxnSpPr/>
      </xdr:nvCxnSpPr>
      <xdr:spPr>
        <a:xfrm flipV="1">
          <a:off x="19545300" y="995688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9" name="テキスト ボックス 798"/>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15266</xdr:rowOff>
    </xdr:from>
    <xdr:to>
      <xdr:col>102</xdr:col>
      <xdr:colOff>114300</xdr:colOff>
      <xdr:row>58</xdr:row>
      <xdr:rowOff>18885</xdr:rowOff>
    </xdr:to>
    <xdr:cxnSp macro="">
      <xdr:nvCxnSpPr>
        <xdr:cNvPr id="800" name="直線コネクタ 799"/>
        <xdr:cNvCxnSpPr/>
      </xdr:nvCxnSpPr>
      <xdr:spPr>
        <a:xfrm flipV="1">
          <a:off x="18656300" y="995936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2" name="テキスト ボックス 801"/>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4" name="テキスト ボックス 803"/>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125819</xdr:rowOff>
    </xdr:from>
    <xdr:to>
      <xdr:col>116</xdr:col>
      <xdr:colOff>114300</xdr:colOff>
      <xdr:row>58</xdr:row>
      <xdr:rowOff>55969</xdr:rowOff>
    </xdr:to>
    <xdr:sp macro="" textlink="">
      <xdr:nvSpPr>
        <xdr:cNvPr id="810" name="楕円 809"/>
        <xdr:cNvSpPr/>
      </xdr:nvSpPr>
      <xdr:spPr>
        <a:xfrm>
          <a:off x="22110700" y="98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148696</xdr:rowOff>
    </xdr:from>
    <xdr:ext cx="534377" cy="259045"/>
    <xdr:sp macro="" textlink="">
      <xdr:nvSpPr>
        <xdr:cNvPr id="811" name="貸付金該当値テキスト"/>
        <xdr:cNvSpPr txBox="1"/>
      </xdr:nvSpPr>
      <xdr:spPr>
        <a:xfrm>
          <a:off x="22212300" y="97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130715</xdr:rowOff>
    </xdr:from>
    <xdr:to>
      <xdr:col>112</xdr:col>
      <xdr:colOff>38100</xdr:colOff>
      <xdr:row>58</xdr:row>
      <xdr:rowOff>60865</xdr:rowOff>
    </xdr:to>
    <xdr:sp macro="" textlink="">
      <xdr:nvSpPr>
        <xdr:cNvPr id="812" name="楕円 811"/>
        <xdr:cNvSpPr/>
      </xdr:nvSpPr>
      <xdr:spPr>
        <a:xfrm>
          <a:off x="21272500" y="9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77392</xdr:rowOff>
    </xdr:from>
    <xdr:ext cx="534377" cy="259045"/>
    <xdr:sp macro="" textlink="">
      <xdr:nvSpPr>
        <xdr:cNvPr id="813" name="テキスト ボックス 812"/>
        <xdr:cNvSpPr txBox="1"/>
      </xdr:nvSpPr>
      <xdr:spPr>
        <a:xfrm>
          <a:off x="21056111" y="96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133439</xdr:rowOff>
    </xdr:from>
    <xdr:to>
      <xdr:col>107</xdr:col>
      <xdr:colOff>101600</xdr:colOff>
      <xdr:row>58</xdr:row>
      <xdr:rowOff>63589</xdr:rowOff>
    </xdr:to>
    <xdr:sp macro="" textlink="">
      <xdr:nvSpPr>
        <xdr:cNvPr id="814" name="楕円 813"/>
        <xdr:cNvSpPr/>
      </xdr:nvSpPr>
      <xdr:spPr>
        <a:xfrm>
          <a:off x="20383500" y="99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80116</xdr:rowOff>
    </xdr:from>
    <xdr:ext cx="534377" cy="259045"/>
    <xdr:sp macro="" textlink="">
      <xdr:nvSpPr>
        <xdr:cNvPr id="815" name="テキスト ボックス 814"/>
        <xdr:cNvSpPr txBox="1"/>
      </xdr:nvSpPr>
      <xdr:spPr>
        <a:xfrm>
          <a:off x="20167111" y="96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135916</xdr:rowOff>
    </xdr:from>
    <xdr:to>
      <xdr:col>102</xdr:col>
      <xdr:colOff>165100</xdr:colOff>
      <xdr:row>58</xdr:row>
      <xdr:rowOff>66066</xdr:rowOff>
    </xdr:to>
    <xdr:sp macro="" textlink="">
      <xdr:nvSpPr>
        <xdr:cNvPr id="816" name="楕円 815"/>
        <xdr:cNvSpPr/>
      </xdr:nvSpPr>
      <xdr:spPr>
        <a:xfrm>
          <a:off x="19494500" y="99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82593</xdr:rowOff>
    </xdr:from>
    <xdr:ext cx="534377" cy="259045"/>
    <xdr:sp macro="" textlink="">
      <xdr:nvSpPr>
        <xdr:cNvPr id="817" name="テキスト ボックス 816"/>
        <xdr:cNvSpPr txBox="1"/>
      </xdr:nvSpPr>
      <xdr:spPr>
        <a:xfrm>
          <a:off x="19278111" y="96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139535</xdr:rowOff>
    </xdr:from>
    <xdr:to>
      <xdr:col>98</xdr:col>
      <xdr:colOff>38100</xdr:colOff>
      <xdr:row>58</xdr:row>
      <xdr:rowOff>69685</xdr:rowOff>
    </xdr:to>
    <xdr:sp macro="" textlink="">
      <xdr:nvSpPr>
        <xdr:cNvPr id="818" name="楕円 817"/>
        <xdr:cNvSpPr/>
      </xdr:nvSpPr>
      <xdr:spPr>
        <a:xfrm>
          <a:off x="18605500" y="99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86212</xdr:rowOff>
    </xdr:from>
    <xdr:ext cx="534377" cy="259045"/>
    <xdr:sp macro="" textlink="">
      <xdr:nvSpPr>
        <xdr:cNvPr id="819" name="テキスト ボックス 818"/>
        <xdr:cNvSpPr txBox="1"/>
      </xdr:nvSpPr>
      <xdr:spPr>
        <a:xfrm>
          <a:off x="18389111" y="968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7885</xdr:rowOff>
    </xdr:from>
    <xdr:to>
      <xdr:col>116</xdr:col>
      <xdr:colOff>63500</xdr:colOff>
      <xdr:row>77</xdr:row>
      <xdr:rowOff>2660</xdr:rowOff>
    </xdr:to>
    <xdr:cxnSp macro="">
      <xdr:nvCxnSpPr>
        <xdr:cNvPr id="851" name="直線コネクタ 850"/>
        <xdr:cNvCxnSpPr/>
      </xdr:nvCxnSpPr>
      <xdr:spPr>
        <a:xfrm>
          <a:off x="21323300" y="13038085"/>
          <a:ext cx="8382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7885</xdr:rowOff>
    </xdr:from>
    <xdr:to>
      <xdr:col>111</xdr:col>
      <xdr:colOff>177800</xdr:colOff>
      <xdr:row>77</xdr:row>
      <xdr:rowOff>42414</xdr:rowOff>
    </xdr:to>
    <xdr:cxnSp macro="">
      <xdr:nvCxnSpPr>
        <xdr:cNvPr id="854" name="直線コネクタ 853"/>
        <xdr:cNvCxnSpPr/>
      </xdr:nvCxnSpPr>
      <xdr:spPr>
        <a:xfrm flipV="1">
          <a:off x="20434300" y="13038085"/>
          <a:ext cx="889000" cy="2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6" name="テキスト ボックス 855"/>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20620</xdr:rowOff>
    </xdr:from>
    <xdr:to>
      <xdr:col>107</xdr:col>
      <xdr:colOff>50800</xdr:colOff>
      <xdr:row>77</xdr:row>
      <xdr:rowOff>42414</xdr:rowOff>
    </xdr:to>
    <xdr:cxnSp macro="">
      <xdr:nvCxnSpPr>
        <xdr:cNvPr id="857" name="直線コネクタ 856"/>
        <xdr:cNvCxnSpPr/>
      </xdr:nvCxnSpPr>
      <xdr:spPr>
        <a:xfrm>
          <a:off x="19545300" y="13222270"/>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254</xdr:rowOff>
    </xdr:from>
    <xdr:to>
      <xdr:col>102</xdr:col>
      <xdr:colOff>114300</xdr:colOff>
      <xdr:row>77</xdr:row>
      <xdr:rowOff>20620</xdr:rowOff>
    </xdr:to>
    <xdr:cxnSp macro="">
      <xdr:nvCxnSpPr>
        <xdr:cNvPr id="860" name="直線コネクタ 859"/>
        <xdr:cNvCxnSpPr/>
      </xdr:nvCxnSpPr>
      <xdr:spPr>
        <a:xfrm>
          <a:off x="18656300" y="13201904"/>
          <a:ext cx="889000" cy="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123310</xdr:rowOff>
    </xdr:from>
    <xdr:to>
      <xdr:col>116</xdr:col>
      <xdr:colOff>114300</xdr:colOff>
      <xdr:row>77</xdr:row>
      <xdr:rowOff>53460</xdr:rowOff>
    </xdr:to>
    <xdr:sp macro="" textlink="">
      <xdr:nvSpPr>
        <xdr:cNvPr id="870" name="楕円 869"/>
        <xdr:cNvSpPr/>
      </xdr:nvSpPr>
      <xdr:spPr>
        <a:xfrm>
          <a:off x="22110700" y="131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101737</xdr:rowOff>
    </xdr:from>
    <xdr:ext cx="534377" cy="259045"/>
    <xdr:sp macro="" textlink="">
      <xdr:nvSpPr>
        <xdr:cNvPr id="871" name="繰出金該当値テキスト"/>
        <xdr:cNvSpPr txBox="1"/>
      </xdr:nvSpPr>
      <xdr:spPr>
        <a:xfrm>
          <a:off x="22212300" y="131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128535</xdr:rowOff>
    </xdr:from>
    <xdr:to>
      <xdr:col>112</xdr:col>
      <xdr:colOff>38100</xdr:colOff>
      <xdr:row>76</xdr:row>
      <xdr:rowOff>58685</xdr:rowOff>
    </xdr:to>
    <xdr:sp macro="" textlink="">
      <xdr:nvSpPr>
        <xdr:cNvPr id="872" name="楕円 871"/>
        <xdr:cNvSpPr/>
      </xdr:nvSpPr>
      <xdr:spPr>
        <a:xfrm>
          <a:off x="21272500" y="129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75212</xdr:rowOff>
    </xdr:from>
    <xdr:ext cx="534377" cy="259045"/>
    <xdr:sp macro="" textlink="">
      <xdr:nvSpPr>
        <xdr:cNvPr id="873" name="テキスト ボックス 872"/>
        <xdr:cNvSpPr txBox="1"/>
      </xdr:nvSpPr>
      <xdr:spPr>
        <a:xfrm>
          <a:off x="21056111" y="12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163064</xdr:rowOff>
    </xdr:from>
    <xdr:to>
      <xdr:col>107</xdr:col>
      <xdr:colOff>101600</xdr:colOff>
      <xdr:row>77</xdr:row>
      <xdr:rowOff>93214</xdr:rowOff>
    </xdr:to>
    <xdr:sp macro="" textlink="">
      <xdr:nvSpPr>
        <xdr:cNvPr id="874" name="楕円 873"/>
        <xdr:cNvSpPr/>
      </xdr:nvSpPr>
      <xdr:spPr>
        <a:xfrm>
          <a:off x="20383500" y="131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84341</xdr:rowOff>
    </xdr:from>
    <xdr:ext cx="534377" cy="259045"/>
    <xdr:sp macro="" textlink="">
      <xdr:nvSpPr>
        <xdr:cNvPr id="875" name="テキスト ボックス 874"/>
        <xdr:cNvSpPr txBox="1"/>
      </xdr:nvSpPr>
      <xdr:spPr>
        <a:xfrm>
          <a:off x="20167111" y="132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141270</xdr:rowOff>
    </xdr:from>
    <xdr:to>
      <xdr:col>102</xdr:col>
      <xdr:colOff>165100</xdr:colOff>
      <xdr:row>77</xdr:row>
      <xdr:rowOff>71420</xdr:rowOff>
    </xdr:to>
    <xdr:sp macro="" textlink="">
      <xdr:nvSpPr>
        <xdr:cNvPr id="876" name="楕円 875"/>
        <xdr:cNvSpPr/>
      </xdr:nvSpPr>
      <xdr:spPr>
        <a:xfrm>
          <a:off x="19494500" y="131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62547</xdr:rowOff>
    </xdr:from>
    <xdr:ext cx="534377" cy="259045"/>
    <xdr:sp macro="" textlink="">
      <xdr:nvSpPr>
        <xdr:cNvPr id="877" name="テキスト ボックス 876"/>
        <xdr:cNvSpPr txBox="1"/>
      </xdr:nvSpPr>
      <xdr:spPr>
        <a:xfrm>
          <a:off x="19278111" y="1326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120904</xdr:rowOff>
    </xdr:from>
    <xdr:to>
      <xdr:col>98</xdr:col>
      <xdr:colOff>38100</xdr:colOff>
      <xdr:row>77</xdr:row>
      <xdr:rowOff>51054</xdr:rowOff>
    </xdr:to>
    <xdr:sp macro="" textlink="">
      <xdr:nvSpPr>
        <xdr:cNvPr id="878" name="楕円 877"/>
        <xdr:cNvSpPr/>
      </xdr:nvSpPr>
      <xdr:spPr>
        <a:xfrm>
          <a:off x="18605500" y="131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42181</xdr:rowOff>
    </xdr:from>
    <xdr:ext cx="534377" cy="259045"/>
    <xdr:sp macro="" textlink="">
      <xdr:nvSpPr>
        <xdr:cNvPr id="879" name="テキスト ボックス 878"/>
        <xdr:cNvSpPr txBox="1"/>
      </xdr:nvSpPr>
      <xdr:spPr>
        <a:xfrm>
          <a:off x="18389111" y="132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1,015,204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歳出総額</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5,738</a:t>
          </a:r>
          <a:r>
            <a:rPr kumimoji="1" lang="ja-JP" altLang="en-US" sz="1300">
              <a:latin typeface="ＭＳ Ｐゴシック" panose="020B0600070205080204" pitchFamily="50" charset="-128"/>
              <a:ea typeface="ＭＳ Ｐゴシック" panose="020B0600070205080204" pitchFamily="50" charset="-128"/>
            </a:rPr>
            <a:t>人）となっている。補助費は類似団体</a:t>
          </a:r>
          <a:r>
            <a:rPr kumimoji="1" lang="en-US" altLang="ja-JP" sz="1300">
              <a:latin typeface="ＭＳ Ｐゴシック" panose="020B0600070205080204" pitchFamily="50" charset="-128"/>
              <a:ea typeface="ＭＳ Ｐゴシック" panose="020B0600070205080204" pitchFamily="50" charset="-128"/>
            </a:rPr>
            <a:t>144,952</a:t>
          </a:r>
          <a:r>
            <a:rPr kumimoji="1" lang="ja-JP" altLang="en-US" sz="1300">
              <a:latin typeface="ＭＳ Ｐゴシック" panose="020B0600070205080204" pitchFamily="50" charset="-128"/>
              <a:ea typeface="ＭＳ Ｐゴシック" panose="020B0600070205080204" pitchFamily="50" charset="-128"/>
            </a:rPr>
            <a:t>円に対し</a:t>
          </a:r>
          <a:r>
            <a:rPr kumimoji="1" lang="en-US" altLang="ja-JP" sz="1300">
              <a:latin typeface="ＭＳ Ｐゴシック" panose="020B0600070205080204" pitchFamily="50" charset="-128"/>
              <a:ea typeface="ＭＳ Ｐゴシック" panose="020B0600070205080204" pitchFamily="50" charset="-128"/>
            </a:rPr>
            <a:t>297,269</a:t>
          </a:r>
          <a:r>
            <a:rPr kumimoji="1" lang="ja-JP" altLang="en-US" sz="1300">
              <a:latin typeface="ＭＳ Ｐゴシック" panose="020B0600070205080204" pitchFamily="50" charset="-128"/>
              <a:ea typeface="ＭＳ Ｐゴシック" panose="020B0600070205080204" pitchFamily="50" charset="-128"/>
            </a:rPr>
            <a:t>円と大きく上回っている。主に依田窪医療福祉事務組合・上田地域広域連合・上田市長和町中学校組合などの一部事務組合への負担金や補助金、下水道事業繰出金が要因となっている。対象機関の事業実績や次年度計画に基づき目的・対象・効果・成果などにより評価を行い、交付の是非や交付基準についても再検討するとともに、毎年決算剰余金がある対象機関については、町の厳しい財政状況を説明し縮減を図る。公債費は類似団体</a:t>
          </a:r>
          <a:r>
            <a:rPr kumimoji="1" lang="en-US" altLang="ja-JP" sz="1300">
              <a:latin typeface="ＭＳ Ｐゴシック" panose="020B0600070205080204" pitchFamily="50" charset="-128"/>
              <a:ea typeface="ＭＳ Ｐゴシック" panose="020B0600070205080204" pitchFamily="50" charset="-128"/>
            </a:rPr>
            <a:t>85,082</a:t>
          </a:r>
          <a:r>
            <a:rPr kumimoji="1" lang="ja-JP" altLang="en-US" sz="1300">
              <a:latin typeface="ＭＳ Ｐゴシック" panose="020B0600070205080204" pitchFamily="50" charset="-128"/>
              <a:ea typeface="ＭＳ Ｐゴシック" panose="020B0600070205080204" pitchFamily="50" charset="-128"/>
            </a:rPr>
            <a:t>円、長野県平均</a:t>
          </a:r>
          <a:r>
            <a:rPr kumimoji="1" lang="en-US" altLang="ja-JP" sz="1300">
              <a:latin typeface="ＭＳ Ｐゴシック" panose="020B0600070205080204" pitchFamily="50" charset="-128"/>
              <a:ea typeface="ＭＳ Ｐゴシック" panose="020B0600070205080204" pitchFamily="50" charset="-128"/>
            </a:rPr>
            <a:t>53,760</a:t>
          </a:r>
          <a:r>
            <a:rPr kumimoji="1" lang="ja-JP" altLang="en-US" sz="1300">
              <a:latin typeface="ＭＳ Ｐゴシック" panose="020B0600070205080204" pitchFamily="50" charset="-128"/>
              <a:ea typeface="ＭＳ Ｐゴシック" panose="020B0600070205080204" pitchFamily="50" charset="-128"/>
            </a:rPr>
            <a:t>円を上回ってる。近年大型の整備事業が集中したことにより、地方債の元利償還金が膨らんで平成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から公債費の償還が高い水準で推移しており、財政調整基金等の取り崩しにより非常に厳しい財政状況下にある。公債費は多額の残高を有している現状と顕著な伸びの抑制を勘案し、計画的な圧縮と予定されている事業の見直しも検討する。繰出金は特別会計への赤字補填的な繰出金が多額な状況にあることから、今後、社会経済情勢に留意しながら料率の見直しを検討するとともに、その適正化に努め、税収を主な財源とする普通会計の負担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5,605
5,543
183.86
6,067,594
5,825,240
170,753
3,763,885
5,835,138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112776</xdr:rowOff>
    </xdr:from>
    <xdr:to>
      <xdr:col>24</xdr:col>
      <xdr:colOff>63500</xdr:colOff>
      <xdr:row>36</xdr:row>
      <xdr:rowOff>121666</xdr:rowOff>
    </xdr:to>
    <xdr:cxnSp macro="">
      <xdr:nvCxnSpPr>
        <xdr:cNvPr id="61" name="直線コネクタ 60"/>
        <xdr:cNvCxnSpPr/>
      </xdr:nvCxnSpPr>
      <xdr:spPr>
        <a:xfrm flipV="1">
          <a:off x="3797300" y="6113526"/>
          <a:ext cx="83820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54610</xdr:rowOff>
    </xdr:from>
    <xdr:to>
      <xdr:col>19</xdr:col>
      <xdr:colOff>177800</xdr:colOff>
      <xdr:row>36</xdr:row>
      <xdr:rowOff>121666</xdr:rowOff>
    </xdr:to>
    <xdr:cxnSp macro="">
      <xdr:nvCxnSpPr>
        <xdr:cNvPr id="64" name="直線コネクタ 63"/>
        <xdr:cNvCxnSpPr/>
      </xdr:nvCxnSpPr>
      <xdr:spPr>
        <a:xfrm>
          <a:off x="2908300" y="6226810"/>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54610</xdr:rowOff>
    </xdr:from>
    <xdr:to>
      <xdr:col>15</xdr:col>
      <xdr:colOff>50800</xdr:colOff>
      <xdr:row>37</xdr:row>
      <xdr:rowOff>42418</xdr:rowOff>
    </xdr:to>
    <xdr:cxnSp macro="">
      <xdr:nvCxnSpPr>
        <xdr:cNvPr id="67" name="直線コネクタ 66"/>
        <xdr:cNvCxnSpPr/>
      </xdr:nvCxnSpPr>
      <xdr:spPr>
        <a:xfrm flipV="1">
          <a:off x="2019300" y="622681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123317</xdr:rowOff>
    </xdr:from>
    <xdr:to>
      <xdr:col>10</xdr:col>
      <xdr:colOff>114300</xdr:colOff>
      <xdr:row>37</xdr:row>
      <xdr:rowOff>42418</xdr:rowOff>
    </xdr:to>
    <xdr:cxnSp macro="">
      <xdr:nvCxnSpPr>
        <xdr:cNvPr id="70" name="直線コネクタ 69"/>
        <xdr:cNvCxnSpPr/>
      </xdr:nvCxnSpPr>
      <xdr:spPr>
        <a:xfrm>
          <a:off x="1130300" y="6295517"/>
          <a:ext cx="889000" cy="9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61976</xdr:rowOff>
    </xdr:from>
    <xdr:to>
      <xdr:col>24</xdr:col>
      <xdr:colOff>114300</xdr:colOff>
      <xdr:row>35</xdr:row>
      <xdr:rowOff>163576</xdr:rowOff>
    </xdr:to>
    <xdr:sp macro="" textlink="">
      <xdr:nvSpPr>
        <xdr:cNvPr id="80" name="楕円 79"/>
        <xdr:cNvSpPr/>
      </xdr:nvSpPr>
      <xdr:spPr>
        <a:xfrm>
          <a:off x="45847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84853</xdr:rowOff>
    </xdr:from>
    <xdr:ext cx="534377" cy="259045"/>
    <xdr:sp macro="" textlink="">
      <xdr:nvSpPr>
        <xdr:cNvPr id="81" name="議会費該当値テキスト"/>
        <xdr:cNvSpPr txBox="1"/>
      </xdr:nvSpPr>
      <xdr:spPr>
        <a:xfrm>
          <a:off x="4686300" y="591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70866</xdr:rowOff>
    </xdr:from>
    <xdr:to>
      <xdr:col>20</xdr:col>
      <xdr:colOff>38100</xdr:colOff>
      <xdr:row>37</xdr:row>
      <xdr:rowOff>1016</xdr:rowOff>
    </xdr:to>
    <xdr:sp macro="" textlink="">
      <xdr:nvSpPr>
        <xdr:cNvPr id="82" name="楕円 81"/>
        <xdr:cNvSpPr/>
      </xdr:nvSpPr>
      <xdr:spPr>
        <a:xfrm>
          <a:off x="3746500" y="62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163593</xdr:rowOff>
    </xdr:from>
    <xdr:ext cx="469744" cy="259045"/>
    <xdr:sp macro="" textlink="">
      <xdr:nvSpPr>
        <xdr:cNvPr id="83" name="テキスト ボックス 82"/>
        <xdr:cNvSpPr txBox="1"/>
      </xdr:nvSpPr>
      <xdr:spPr>
        <a:xfrm>
          <a:off x="3562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84" name="楕円 83"/>
        <xdr:cNvSpPr/>
      </xdr:nvSpPr>
      <xdr:spPr>
        <a:xfrm>
          <a:off x="285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121937</xdr:rowOff>
    </xdr:from>
    <xdr:ext cx="469744" cy="259045"/>
    <xdr:sp macro="" textlink="">
      <xdr:nvSpPr>
        <xdr:cNvPr id="85" name="テキスト ボックス 84"/>
        <xdr:cNvSpPr txBox="1"/>
      </xdr:nvSpPr>
      <xdr:spPr>
        <a:xfrm>
          <a:off x="2673428" y="595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163068</xdr:rowOff>
    </xdr:from>
    <xdr:to>
      <xdr:col>10</xdr:col>
      <xdr:colOff>165100</xdr:colOff>
      <xdr:row>37</xdr:row>
      <xdr:rowOff>93218</xdr:rowOff>
    </xdr:to>
    <xdr:sp macro="" textlink="">
      <xdr:nvSpPr>
        <xdr:cNvPr id="86" name="楕円 85"/>
        <xdr:cNvSpPr/>
      </xdr:nvSpPr>
      <xdr:spPr>
        <a:xfrm>
          <a:off x="19685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84345</xdr:rowOff>
    </xdr:from>
    <xdr:ext cx="469744" cy="259045"/>
    <xdr:sp macro="" textlink="">
      <xdr:nvSpPr>
        <xdr:cNvPr id="87" name="テキスト ボックス 86"/>
        <xdr:cNvSpPr txBox="1"/>
      </xdr:nvSpPr>
      <xdr:spPr>
        <a:xfrm>
          <a:off x="1784428" y="642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72517</xdr:rowOff>
    </xdr:from>
    <xdr:to>
      <xdr:col>6</xdr:col>
      <xdr:colOff>38100</xdr:colOff>
      <xdr:row>37</xdr:row>
      <xdr:rowOff>2667</xdr:rowOff>
    </xdr:to>
    <xdr:sp macro="" textlink="">
      <xdr:nvSpPr>
        <xdr:cNvPr id="88" name="楕円 87"/>
        <xdr:cNvSpPr/>
      </xdr:nvSpPr>
      <xdr:spPr>
        <a:xfrm>
          <a:off x="1079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165244</xdr:rowOff>
    </xdr:from>
    <xdr:ext cx="469744" cy="259045"/>
    <xdr:sp macro="" textlink="">
      <xdr:nvSpPr>
        <xdr:cNvPr id="89" name="テキスト ボックス 88"/>
        <xdr:cNvSpPr txBox="1"/>
      </xdr:nvSpPr>
      <xdr:spPr>
        <a:xfrm>
          <a:off x="895428"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68145</xdr:rowOff>
    </xdr:from>
    <xdr:to>
      <xdr:col>24</xdr:col>
      <xdr:colOff>63500</xdr:colOff>
      <xdr:row>58</xdr:row>
      <xdr:rowOff>70663</xdr:rowOff>
    </xdr:to>
    <xdr:cxnSp macro="">
      <xdr:nvCxnSpPr>
        <xdr:cNvPr id="116" name="直線コネクタ 115"/>
        <xdr:cNvCxnSpPr/>
      </xdr:nvCxnSpPr>
      <xdr:spPr>
        <a:xfrm>
          <a:off x="3797300" y="10012245"/>
          <a:ext cx="8382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68145</xdr:rowOff>
    </xdr:from>
    <xdr:to>
      <xdr:col>19</xdr:col>
      <xdr:colOff>177800</xdr:colOff>
      <xdr:row>58</xdr:row>
      <xdr:rowOff>71547</xdr:rowOff>
    </xdr:to>
    <xdr:cxnSp macro="">
      <xdr:nvCxnSpPr>
        <xdr:cNvPr id="119" name="直線コネクタ 118"/>
        <xdr:cNvCxnSpPr/>
      </xdr:nvCxnSpPr>
      <xdr:spPr>
        <a:xfrm flipV="1">
          <a:off x="2908300" y="10012245"/>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xdr:rowOff>
    </xdr:from>
    <xdr:to>
      <xdr:col>15</xdr:col>
      <xdr:colOff>50800</xdr:colOff>
      <xdr:row>58</xdr:row>
      <xdr:rowOff>71547</xdr:rowOff>
    </xdr:to>
    <xdr:cxnSp macro="">
      <xdr:nvCxnSpPr>
        <xdr:cNvPr id="122" name="直線コネクタ 121"/>
        <xdr:cNvCxnSpPr/>
      </xdr:nvCxnSpPr>
      <xdr:spPr>
        <a:xfrm>
          <a:off x="2019300" y="9944236"/>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xdr:rowOff>
    </xdr:from>
    <xdr:to>
      <xdr:col>10</xdr:col>
      <xdr:colOff>114300</xdr:colOff>
      <xdr:row>58</xdr:row>
      <xdr:rowOff>71079</xdr:rowOff>
    </xdr:to>
    <xdr:cxnSp macro="">
      <xdr:nvCxnSpPr>
        <xdr:cNvPr id="125" name="直線コネクタ 124"/>
        <xdr:cNvCxnSpPr/>
      </xdr:nvCxnSpPr>
      <xdr:spPr>
        <a:xfrm flipV="1">
          <a:off x="1130300" y="9944236"/>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19863</xdr:rowOff>
    </xdr:from>
    <xdr:to>
      <xdr:col>24</xdr:col>
      <xdr:colOff>114300</xdr:colOff>
      <xdr:row>58</xdr:row>
      <xdr:rowOff>121463</xdr:rowOff>
    </xdr:to>
    <xdr:sp macro="" textlink="">
      <xdr:nvSpPr>
        <xdr:cNvPr id="135" name="楕円 134"/>
        <xdr:cNvSpPr/>
      </xdr:nvSpPr>
      <xdr:spPr>
        <a:xfrm>
          <a:off x="45847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17345</xdr:rowOff>
    </xdr:from>
    <xdr:to>
      <xdr:col>20</xdr:col>
      <xdr:colOff>38100</xdr:colOff>
      <xdr:row>58</xdr:row>
      <xdr:rowOff>118945</xdr:rowOff>
    </xdr:to>
    <xdr:sp macro="" textlink="">
      <xdr:nvSpPr>
        <xdr:cNvPr id="137" name="楕円 136"/>
        <xdr:cNvSpPr/>
      </xdr:nvSpPr>
      <xdr:spPr>
        <a:xfrm>
          <a:off x="3746500" y="99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38" name="テキスト ボックス 137"/>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20747</xdr:rowOff>
    </xdr:from>
    <xdr:to>
      <xdr:col>15</xdr:col>
      <xdr:colOff>101600</xdr:colOff>
      <xdr:row>58</xdr:row>
      <xdr:rowOff>122347</xdr:rowOff>
    </xdr:to>
    <xdr:sp macro="" textlink="">
      <xdr:nvSpPr>
        <xdr:cNvPr id="139" name="楕円 138"/>
        <xdr:cNvSpPr/>
      </xdr:nvSpPr>
      <xdr:spPr>
        <a:xfrm>
          <a:off x="2857500" y="99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113474</xdr:rowOff>
    </xdr:from>
    <xdr:ext cx="599010" cy="259045"/>
    <xdr:sp macro="" textlink="">
      <xdr:nvSpPr>
        <xdr:cNvPr id="140" name="テキスト ボックス 139"/>
        <xdr:cNvSpPr txBox="1"/>
      </xdr:nvSpPr>
      <xdr:spPr>
        <a:xfrm>
          <a:off x="2608795" y="1005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120786</xdr:rowOff>
    </xdr:from>
    <xdr:to>
      <xdr:col>10</xdr:col>
      <xdr:colOff>165100</xdr:colOff>
      <xdr:row>58</xdr:row>
      <xdr:rowOff>50936</xdr:rowOff>
    </xdr:to>
    <xdr:sp macro="" textlink="">
      <xdr:nvSpPr>
        <xdr:cNvPr id="141" name="楕円 140"/>
        <xdr:cNvSpPr/>
      </xdr:nvSpPr>
      <xdr:spPr>
        <a:xfrm>
          <a:off x="1968500" y="98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67463</xdr:rowOff>
    </xdr:from>
    <xdr:ext cx="599010" cy="259045"/>
    <xdr:sp macro="" textlink="">
      <xdr:nvSpPr>
        <xdr:cNvPr id="142" name="テキスト ボックス 141"/>
        <xdr:cNvSpPr txBox="1"/>
      </xdr:nvSpPr>
      <xdr:spPr>
        <a:xfrm>
          <a:off x="1719795" y="966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20279</xdr:rowOff>
    </xdr:from>
    <xdr:to>
      <xdr:col>6</xdr:col>
      <xdr:colOff>38100</xdr:colOff>
      <xdr:row>58</xdr:row>
      <xdr:rowOff>121879</xdr:rowOff>
    </xdr:to>
    <xdr:sp macro="" textlink="">
      <xdr:nvSpPr>
        <xdr:cNvPr id="143" name="楕円 142"/>
        <xdr:cNvSpPr/>
      </xdr:nvSpPr>
      <xdr:spPr>
        <a:xfrm>
          <a:off x="1079500" y="996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138406</xdr:rowOff>
    </xdr:from>
    <xdr:ext cx="599010" cy="259045"/>
    <xdr:sp macro="" textlink="">
      <xdr:nvSpPr>
        <xdr:cNvPr id="144" name="テキスト ボックス 143"/>
        <xdr:cNvSpPr txBox="1"/>
      </xdr:nvSpPr>
      <xdr:spPr>
        <a:xfrm>
          <a:off x="830795" y="973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33413</xdr:rowOff>
    </xdr:from>
    <xdr:to>
      <xdr:col>24</xdr:col>
      <xdr:colOff>63500</xdr:colOff>
      <xdr:row>74</xdr:row>
      <xdr:rowOff>34567</xdr:rowOff>
    </xdr:to>
    <xdr:cxnSp macro="">
      <xdr:nvCxnSpPr>
        <xdr:cNvPr id="170" name="直線コネクタ 169"/>
        <xdr:cNvCxnSpPr/>
      </xdr:nvCxnSpPr>
      <xdr:spPr>
        <a:xfrm>
          <a:off x="3797300" y="12720713"/>
          <a:ext cx="8382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33413</xdr:rowOff>
    </xdr:from>
    <xdr:to>
      <xdr:col>19</xdr:col>
      <xdr:colOff>177800</xdr:colOff>
      <xdr:row>74</xdr:row>
      <xdr:rowOff>46803</xdr:rowOff>
    </xdr:to>
    <xdr:cxnSp macro="">
      <xdr:nvCxnSpPr>
        <xdr:cNvPr id="173" name="直線コネクタ 172"/>
        <xdr:cNvCxnSpPr/>
      </xdr:nvCxnSpPr>
      <xdr:spPr>
        <a:xfrm flipV="1">
          <a:off x="2908300" y="12720713"/>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46803</xdr:rowOff>
    </xdr:from>
    <xdr:to>
      <xdr:col>15</xdr:col>
      <xdr:colOff>50800</xdr:colOff>
      <xdr:row>74</xdr:row>
      <xdr:rowOff>127058</xdr:rowOff>
    </xdr:to>
    <xdr:cxnSp macro="">
      <xdr:nvCxnSpPr>
        <xdr:cNvPr id="176" name="直線コネクタ 175"/>
        <xdr:cNvCxnSpPr/>
      </xdr:nvCxnSpPr>
      <xdr:spPr>
        <a:xfrm flipV="1">
          <a:off x="2019300" y="12734103"/>
          <a:ext cx="889000" cy="8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127058</xdr:rowOff>
    </xdr:from>
    <xdr:to>
      <xdr:col>10</xdr:col>
      <xdr:colOff>114300</xdr:colOff>
      <xdr:row>75</xdr:row>
      <xdr:rowOff>20662</xdr:rowOff>
    </xdr:to>
    <xdr:cxnSp macro="">
      <xdr:nvCxnSpPr>
        <xdr:cNvPr id="179" name="直線コネクタ 178"/>
        <xdr:cNvCxnSpPr/>
      </xdr:nvCxnSpPr>
      <xdr:spPr>
        <a:xfrm flipV="1">
          <a:off x="1130300" y="12814358"/>
          <a:ext cx="889000" cy="6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155217</xdr:rowOff>
    </xdr:from>
    <xdr:to>
      <xdr:col>24</xdr:col>
      <xdr:colOff>114300</xdr:colOff>
      <xdr:row>74</xdr:row>
      <xdr:rowOff>85367</xdr:rowOff>
    </xdr:to>
    <xdr:sp macro="" textlink="">
      <xdr:nvSpPr>
        <xdr:cNvPr id="189" name="楕円 188"/>
        <xdr:cNvSpPr/>
      </xdr:nvSpPr>
      <xdr:spPr>
        <a:xfrm>
          <a:off x="4584700" y="126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6644</xdr:rowOff>
    </xdr:from>
    <xdr:ext cx="599010" cy="259045"/>
    <xdr:sp macro="" textlink="">
      <xdr:nvSpPr>
        <xdr:cNvPr id="190" name="民生費該当値テキスト"/>
        <xdr:cNvSpPr txBox="1"/>
      </xdr:nvSpPr>
      <xdr:spPr>
        <a:xfrm>
          <a:off x="4686300" y="1252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154063</xdr:rowOff>
    </xdr:from>
    <xdr:to>
      <xdr:col>20</xdr:col>
      <xdr:colOff>38100</xdr:colOff>
      <xdr:row>74</xdr:row>
      <xdr:rowOff>84213</xdr:rowOff>
    </xdr:to>
    <xdr:sp macro="" textlink="">
      <xdr:nvSpPr>
        <xdr:cNvPr id="191" name="楕円 190"/>
        <xdr:cNvSpPr/>
      </xdr:nvSpPr>
      <xdr:spPr>
        <a:xfrm>
          <a:off x="3746500" y="12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100740</xdr:rowOff>
    </xdr:from>
    <xdr:ext cx="599010" cy="259045"/>
    <xdr:sp macro="" textlink="">
      <xdr:nvSpPr>
        <xdr:cNvPr id="192" name="テキスト ボックス 191"/>
        <xdr:cNvSpPr txBox="1"/>
      </xdr:nvSpPr>
      <xdr:spPr>
        <a:xfrm>
          <a:off x="3497795" y="124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167453</xdr:rowOff>
    </xdr:from>
    <xdr:to>
      <xdr:col>15</xdr:col>
      <xdr:colOff>101600</xdr:colOff>
      <xdr:row>74</xdr:row>
      <xdr:rowOff>97603</xdr:rowOff>
    </xdr:to>
    <xdr:sp macro="" textlink="">
      <xdr:nvSpPr>
        <xdr:cNvPr id="193" name="楕円 192"/>
        <xdr:cNvSpPr/>
      </xdr:nvSpPr>
      <xdr:spPr>
        <a:xfrm>
          <a:off x="2857500" y="1268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114130</xdr:rowOff>
    </xdr:from>
    <xdr:ext cx="599010" cy="259045"/>
    <xdr:sp macro="" textlink="">
      <xdr:nvSpPr>
        <xdr:cNvPr id="194" name="テキスト ボックス 193"/>
        <xdr:cNvSpPr txBox="1"/>
      </xdr:nvSpPr>
      <xdr:spPr>
        <a:xfrm>
          <a:off x="2608795" y="1245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76258</xdr:rowOff>
    </xdr:from>
    <xdr:to>
      <xdr:col>10</xdr:col>
      <xdr:colOff>165100</xdr:colOff>
      <xdr:row>75</xdr:row>
      <xdr:rowOff>6408</xdr:rowOff>
    </xdr:to>
    <xdr:sp macro="" textlink="">
      <xdr:nvSpPr>
        <xdr:cNvPr id="195" name="楕円 194"/>
        <xdr:cNvSpPr/>
      </xdr:nvSpPr>
      <xdr:spPr>
        <a:xfrm>
          <a:off x="1968500" y="127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22935</xdr:rowOff>
    </xdr:from>
    <xdr:ext cx="599010" cy="259045"/>
    <xdr:sp macro="" textlink="">
      <xdr:nvSpPr>
        <xdr:cNvPr id="196" name="テキスト ボックス 195"/>
        <xdr:cNvSpPr txBox="1"/>
      </xdr:nvSpPr>
      <xdr:spPr>
        <a:xfrm>
          <a:off x="1719795" y="1253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141312</xdr:rowOff>
    </xdr:from>
    <xdr:to>
      <xdr:col>6</xdr:col>
      <xdr:colOff>38100</xdr:colOff>
      <xdr:row>75</xdr:row>
      <xdr:rowOff>71462</xdr:rowOff>
    </xdr:to>
    <xdr:sp macro="" textlink="">
      <xdr:nvSpPr>
        <xdr:cNvPr id="197" name="楕円 196"/>
        <xdr:cNvSpPr/>
      </xdr:nvSpPr>
      <xdr:spPr>
        <a:xfrm>
          <a:off x="1079500" y="128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87989</xdr:rowOff>
    </xdr:from>
    <xdr:ext cx="599010" cy="259045"/>
    <xdr:sp macro="" textlink="">
      <xdr:nvSpPr>
        <xdr:cNvPr id="198" name="テキスト ボックス 197"/>
        <xdr:cNvSpPr txBox="1"/>
      </xdr:nvSpPr>
      <xdr:spPr>
        <a:xfrm>
          <a:off x="830795" y="1260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36381</xdr:rowOff>
    </xdr:from>
    <xdr:to>
      <xdr:col>24</xdr:col>
      <xdr:colOff>63500</xdr:colOff>
      <xdr:row>91</xdr:row>
      <xdr:rowOff>83541</xdr:rowOff>
    </xdr:to>
    <xdr:cxnSp macro="">
      <xdr:nvCxnSpPr>
        <xdr:cNvPr id="227" name="直線コネクタ 226"/>
        <xdr:cNvCxnSpPr/>
      </xdr:nvCxnSpPr>
      <xdr:spPr>
        <a:xfrm flipV="1">
          <a:off x="3797300" y="15638331"/>
          <a:ext cx="838200" cy="4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83541</xdr:rowOff>
    </xdr:from>
    <xdr:to>
      <xdr:col>19</xdr:col>
      <xdr:colOff>177800</xdr:colOff>
      <xdr:row>92</xdr:row>
      <xdr:rowOff>32204</xdr:rowOff>
    </xdr:to>
    <xdr:cxnSp macro="">
      <xdr:nvCxnSpPr>
        <xdr:cNvPr id="230" name="直線コネクタ 229"/>
        <xdr:cNvCxnSpPr/>
      </xdr:nvCxnSpPr>
      <xdr:spPr>
        <a:xfrm flipV="1">
          <a:off x="2908300" y="15685491"/>
          <a:ext cx="889000" cy="12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32204</xdr:rowOff>
    </xdr:from>
    <xdr:to>
      <xdr:col>15</xdr:col>
      <xdr:colOff>50800</xdr:colOff>
      <xdr:row>93</xdr:row>
      <xdr:rowOff>27054</xdr:rowOff>
    </xdr:to>
    <xdr:cxnSp macro="">
      <xdr:nvCxnSpPr>
        <xdr:cNvPr id="233" name="直線コネクタ 232"/>
        <xdr:cNvCxnSpPr/>
      </xdr:nvCxnSpPr>
      <xdr:spPr>
        <a:xfrm flipV="1">
          <a:off x="2019300" y="15805604"/>
          <a:ext cx="889000" cy="16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9733</xdr:rowOff>
    </xdr:from>
    <xdr:to>
      <xdr:col>10</xdr:col>
      <xdr:colOff>114300</xdr:colOff>
      <xdr:row>93</xdr:row>
      <xdr:rowOff>27054</xdr:rowOff>
    </xdr:to>
    <xdr:cxnSp macro="">
      <xdr:nvCxnSpPr>
        <xdr:cNvPr id="236" name="直線コネクタ 235"/>
        <xdr:cNvCxnSpPr/>
      </xdr:nvCxnSpPr>
      <xdr:spPr>
        <a:xfrm>
          <a:off x="1130300" y="15954583"/>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157031</xdr:rowOff>
    </xdr:from>
    <xdr:to>
      <xdr:col>24</xdr:col>
      <xdr:colOff>114300</xdr:colOff>
      <xdr:row>91</xdr:row>
      <xdr:rowOff>87181</xdr:rowOff>
    </xdr:to>
    <xdr:sp macro="" textlink="">
      <xdr:nvSpPr>
        <xdr:cNvPr id="246" name="楕円 245"/>
        <xdr:cNvSpPr/>
      </xdr:nvSpPr>
      <xdr:spPr>
        <a:xfrm>
          <a:off x="4584700" y="155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8458</xdr:rowOff>
    </xdr:from>
    <xdr:ext cx="599010" cy="259045"/>
    <xdr:sp macro="" textlink="">
      <xdr:nvSpPr>
        <xdr:cNvPr id="247" name="衛生費該当値テキスト"/>
        <xdr:cNvSpPr txBox="1"/>
      </xdr:nvSpPr>
      <xdr:spPr>
        <a:xfrm>
          <a:off x="4686300" y="1543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32741</xdr:rowOff>
    </xdr:from>
    <xdr:to>
      <xdr:col>20</xdr:col>
      <xdr:colOff>38100</xdr:colOff>
      <xdr:row>91</xdr:row>
      <xdr:rowOff>134341</xdr:rowOff>
    </xdr:to>
    <xdr:sp macro="" textlink="">
      <xdr:nvSpPr>
        <xdr:cNvPr id="248" name="楕円 247"/>
        <xdr:cNvSpPr/>
      </xdr:nvSpPr>
      <xdr:spPr>
        <a:xfrm>
          <a:off x="3746500" y="156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150868</xdr:rowOff>
    </xdr:from>
    <xdr:ext cx="599010" cy="259045"/>
    <xdr:sp macro="" textlink="">
      <xdr:nvSpPr>
        <xdr:cNvPr id="249" name="テキスト ボックス 248"/>
        <xdr:cNvSpPr txBox="1"/>
      </xdr:nvSpPr>
      <xdr:spPr>
        <a:xfrm>
          <a:off x="3497795" y="1540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152854</xdr:rowOff>
    </xdr:from>
    <xdr:to>
      <xdr:col>15</xdr:col>
      <xdr:colOff>101600</xdr:colOff>
      <xdr:row>92</xdr:row>
      <xdr:rowOff>83004</xdr:rowOff>
    </xdr:to>
    <xdr:sp macro="" textlink="">
      <xdr:nvSpPr>
        <xdr:cNvPr id="250" name="楕円 249"/>
        <xdr:cNvSpPr/>
      </xdr:nvSpPr>
      <xdr:spPr>
        <a:xfrm>
          <a:off x="2857500" y="157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99531</xdr:rowOff>
    </xdr:from>
    <xdr:ext cx="599010" cy="259045"/>
    <xdr:sp macro="" textlink="">
      <xdr:nvSpPr>
        <xdr:cNvPr id="251" name="テキスト ボックス 250"/>
        <xdr:cNvSpPr txBox="1"/>
      </xdr:nvSpPr>
      <xdr:spPr>
        <a:xfrm>
          <a:off x="2608795" y="15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147704</xdr:rowOff>
    </xdr:from>
    <xdr:to>
      <xdr:col>10</xdr:col>
      <xdr:colOff>165100</xdr:colOff>
      <xdr:row>93</xdr:row>
      <xdr:rowOff>77854</xdr:rowOff>
    </xdr:to>
    <xdr:sp macro="" textlink="">
      <xdr:nvSpPr>
        <xdr:cNvPr id="252" name="楕円 251"/>
        <xdr:cNvSpPr/>
      </xdr:nvSpPr>
      <xdr:spPr>
        <a:xfrm>
          <a:off x="1968500" y="159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94381</xdr:rowOff>
    </xdr:from>
    <xdr:ext cx="599010" cy="259045"/>
    <xdr:sp macro="" textlink="">
      <xdr:nvSpPr>
        <xdr:cNvPr id="253" name="テキスト ボックス 252"/>
        <xdr:cNvSpPr txBox="1"/>
      </xdr:nvSpPr>
      <xdr:spPr>
        <a:xfrm>
          <a:off x="1719795" y="1569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130383</xdr:rowOff>
    </xdr:from>
    <xdr:to>
      <xdr:col>6</xdr:col>
      <xdr:colOff>38100</xdr:colOff>
      <xdr:row>93</xdr:row>
      <xdr:rowOff>60533</xdr:rowOff>
    </xdr:to>
    <xdr:sp macro="" textlink="">
      <xdr:nvSpPr>
        <xdr:cNvPr id="254" name="楕円 253"/>
        <xdr:cNvSpPr/>
      </xdr:nvSpPr>
      <xdr:spPr>
        <a:xfrm>
          <a:off x="1079500" y="159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77060</xdr:rowOff>
    </xdr:from>
    <xdr:ext cx="599010" cy="259045"/>
    <xdr:sp macro="" textlink="">
      <xdr:nvSpPr>
        <xdr:cNvPr id="255" name="テキスト ボックス 254"/>
        <xdr:cNvSpPr txBox="1"/>
      </xdr:nvSpPr>
      <xdr:spPr>
        <a:xfrm>
          <a:off x="830795" y="1567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118021</xdr:rowOff>
    </xdr:from>
    <xdr:to>
      <xdr:col>55</xdr:col>
      <xdr:colOff>0</xdr:colOff>
      <xdr:row>56</xdr:row>
      <xdr:rowOff>160754</xdr:rowOff>
    </xdr:to>
    <xdr:cxnSp macro="">
      <xdr:nvCxnSpPr>
        <xdr:cNvPr id="339" name="直線コネクタ 338"/>
        <xdr:cNvCxnSpPr/>
      </xdr:nvCxnSpPr>
      <xdr:spPr>
        <a:xfrm>
          <a:off x="9639300" y="9719221"/>
          <a:ext cx="838200" cy="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118021</xdr:rowOff>
    </xdr:from>
    <xdr:to>
      <xdr:col>50</xdr:col>
      <xdr:colOff>114300</xdr:colOff>
      <xdr:row>56</xdr:row>
      <xdr:rowOff>163940</xdr:rowOff>
    </xdr:to>
    <xdr:cxnSp macro="">
      <xdr:nvCxnSpPr>
        <xdr:cNvPr id="342" name="直線コネクタ 341"/>
        <xdr:cNvCxnSpPr/>
      </xdr:nvCxnSpPr>
      <xdr:spPr>
        <a:xfrm flipV="1">
          <a:off x="8750300" y="9719221"/>
          <a:ext cx="889000" cy="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152844</xdr:rowOff>
    </xdr:from>
    <xdr:to>
      <xdr:col>45</xdr:col>
      <xdr:colOff>177800</xdr:colOff>
      <xdr:row>56</xdr:row>
      <xdr:rowOff>163940</xdr:rowOff>
    </xdr:to>
    <xdr:cxnSp macro="">
      <xdr:nvCxnSpPr>
        <xdr:cNvPr id="345" name="直線コネクタ 344"/>
        <xdr:cNvCxnSpPr/>
      </xdr:nvCxnSpPr>
      <xdr:spPr>
        <a:xfrm>
          <a:off x="7861300" y="9754044"/>
          <a:ext cx="889000" cy="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43010</xdr:rowOff>
    </xdr:from>
    <xdr:to>
      <xdr:col>41</xdr:col>
      <xdr:colOff>50800</xdr:colOff>
      <xdr:row>56</xdr:row>
      <xdr:rowOff>152844</xdr:rowOff>
    </xdr:to>
    <xdr:cxnSp macro="">
      <xdr:nvCxnSpPr>
        <xdr:cNvPr id="348" name="直線コネクタ 347"/>
        <xdr:cNvCxnSpPr/>
      </xdr:nvCxnSpPr>
      <xdr:spPr>
        <a:xfrm>
          <a:off x="6972300" y="9129860"/>
          <a:ext cx="889000" cy="62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109954</xdr:rowOff>
    </xdr:from>
    <xdr:to>
      <xdr:col>55</xdr:col>
      <xdr:colOff>50800</xdr:colOff>
      <xdr:row>57</xdr:row>
      <xdr:rowOff>40104</xdr:rowOff>
    </xdr:to>
    <xdr:sp macro="" textlink="">
      <xdr:nvSpPr>
        <xdr:cNvPr id="358" name="楕円 357"/>
        <xdr:cNvSpPr/>
      </xdr:nvSpPr>
      <xdr:spPr>
        <a:xfrm>
          <a:off x="10426700" y="97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88381</xdr:rowOff>
    </xdr:from>
    <xdr:ext cx="534377" cy="259045"/>
    <xdr:sp macro="" textlink="">
      <xdr:nvSpPr>
        <xdr:cNvPr id="359" name="農林水産業費該当値テキスト"/>
        <xdr:cNvSpPr txBox="1"/>
      </xdr:nvSpPr>
      <xdr:spPr>
        <a:xfrm>
          <a:off x="10528300" y="96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67221</xdr:rowOff>
    </xdr:from>
    <xdr:to>
      <xdr:col>50</xdr:col>
      <xdr:colOff>165100</xdr:colOff>
      <xdr:row>56</xdr:row>
      <xdr:rowOff>168821</xdr:rowOff>
    </xdr:to>
    <xdr:sp macro="" textlink="">
      <xdr:nvSpPr>
        <xdr:cNvPr id="360" name="楕円 359"/>
        <xdr:cNvSpPr/>
      </xdr:nvSpPr>
      <xdr:spPr>
        <a:xfrm>
          <a:off x="9588500" y="9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159948</xdr:rowOff>
    </xdr:from>
    <xdr:ext cx="534377" cy="259045"/>
    <xdr:sp macro="" textlink="">
      <xdr:nvSpPr>
        <xdr:cNvPr id="361" name="テキスト ボックス 360"/>
        <xdr:cNvSpPr txBox="1"/>
      </xdr:nvSpPr>
      <xdr:spPr>
        <a:xfrm>
          <a:off x="9372111" y="97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113140</xdr:rowOff>
    </xdr:from>
    <xdr:to>
      <xdr:col>46</xdr:col>
      <xdr:colOff>38100</xdr:colOff>
      <xdr:row>57</xdr:row>
      <xdr:rowOff>43290</xdr:rowOff>
    </xdr:to>
    <xdr:sp macro="" textlink="">
      <xdr:nvSpPr>
        <xdr:cNvPr id="362" name="楕円 361"/>
        <xdr:cNvSpPr/>
      </xdr:nvSpPr>
      <xdr:spPr>
        <a:xfrm>
          <a:off x="8699500" y="97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34417</xdr:rowOff>
    </xdr:from>
    <xdr:ext cx="534377" cy="259045"/>
    <xdr:sp macro="" textlink="">
      <xdr:nvSpPr>
        <xdr:cNvPr id="363" name="テキスト ボックス 362"/>
        <xdr:cNvSpPr txBox="1"/>
      </xdr:nvSpPr>
      <xdr:spPr>
        <a:xfrm>
          <a:off x="8483111" y="980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102044</xdr:rowOff>
    </xdr:from>
    <xdr:to>
      <xdr:col>41</xdr:col>
      <xdr:colOff>101600</xdr:colOff>
      <xdr:row>57</xdr:row>
      <xdr:rowOff>32194</xdr:rowOff>
    </xdr:to>
    <xdr:sp macro="" textlink="">
      <xdr:nvSpPr>
        <xdr:cNvPr id="364" name="楕円 363"/>
        <xdr:cNvSpPr/>
      </xdr:nvSpPr>
      <xdr:spPr>
        <a:xfrm>
          <a:off x="7810500" y="97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23321</xdr:rowOff>
    </xdr:from>
    <xdr:ext cx="534377" cy="259045"/>
    <xdr:sp macro="" textlink="">
      <xdr:nvSpPr>
        <xdr:cNvPr id="365" name="テキスト ボックス 364"/>
        <xdr:cNvSpPr txBox="1"/>
      </xdr:nvSpPr>
      <xdr:spPr>
        <a:xfrm>
          <a:off x="7594111" y="97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163660</xdr:rowOff>
    </xdr:from>
    <xdr:to>
      <xdr:col>36</xdr:col>
      <xdr:colOff>165100</xdr:colOff>
      <xdr:row>53</xdr:row>
      <xdr:rowOff>93810</xdr:rowOff>
    </xdr:to>
    <xdr:sp macro="" textlink="">
      <xdr:nvSpPr>
        <xdr:cNvPr id="366" name="楕円 365"/>
        <xdr:cNvSpPr/>
      </xdr:nvSpPr>
      <xdr:spPr>
        <a:xfrm>
          <a:off x="6921500" y="90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110337</xdr:rowOff>
    </xdr:from>
    <xdr:ext cx="599010" cy="259045"/>
    <xdr:sp macro="" textlink="">
      <xdr:nvSpPr>
        <xdr:cNvPr id="367" name="テキスト ボックス 366"/>
        <xdr:cNvSpPr txBox="1"/>
      </xdr:nvSpPr>
      <xdr:spPr>
        <a:xfrm>
          <a:off x="6672795" y="885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3692</xdr:rowOff>
    </xdr:from>
    <xdr:to>
      <xdr:col>55</xdr:col>
      <xdr:colOff>0</xdr:colOff>
      <xdr:row>74</xdr:row>
      <xdr:rowOff>138264</xdr:rowOff>
    </xdr:to>
    <xdr:cxnSp macro="">
      <xdr:nvCxnSpPr>
        <xdr:cNvPr id="394" name="直線コネクタ 393"/>
        <xdr:cNvCxnSpPr/>
      </xdr:nvCxnSpPr>
      <xdr:spPr>
        <a:xfrm>
          <a:off x="9639300" y="12176642"/>
          <a:ext cx="838200" cy="6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3692</xdr:rowOff>
    </xdr:from>
    <xdr:to>
      <xdr:col>50</xdr:col>
      <xdr:colOff>114300</xdr:colOff>
      <xdr:row>73</xdr:row>
      <xdr:rowOff>158939</xdr:rowOff>
    </xdr:to>
    <xdr:cxnSp macro="">
      <xdr:nvCxnSpPr>
        <xdr:cNvPr id="397" name="直線コネクタ 396"/>
        <xdr:cNvCxnSpPr/>
      </xdr:nvCxnSpPr>
      <xdr:spPr>
        <a:xfrm flipV="1">
          <a:off x="8750300" y="12176642"/>
          <a:ext cx="889000" cy="49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111537</xdr:rowOff>
    </xdr:from>
    <xdr:to>
      <xdr:col>45</xdr:col>
      <xdr:colOff>177800</xdr:colOff>
      <xdr:row>73</xdr:row>
      <xdr:rowOff>158939</xdr:rowOff>
    </xdr:to>
    <xdr:cxnSp macro="">
      <xdr:nvCxnSpPr>
        <xdr:cNvPr id="400" name="直線コネクタ 399"/>
        <xdr:cNvCxnSpPr/>
      </xdr:nvCxnSpPr>
      <xdr:spPr>
        <a:xfrm>
          <a:off x="7861300" y="12627387"/>
          <a:ext cx="889000" cy="4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111537</xdr:rowOff>
    </xdr:from>
    <xdr:to>
      <xdr:col>41</xdr:col>
      <xdr:colOff>50800</xdr:colOff>
      <xdr:row>76</xdr:row>
      <xdr:rowOff>158756</xdr:rowOff>
    </xdr:to>
    <xdr:cxnSp macro="">
      <xdr:nvCxnSpPr>
        <xdr:cNvPr id="403" name="直線コネクタ 402"/>
        <xdr:cNvCxnSpPr/>
      </xdr:nvCxnSpPr>
      <xdr:spPr>
        <a:xfrm flipV="1">
          <a:off x="6972300" y="12627387"/>
          <a:ext cx="889000" cy="5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87464</xdr:rowOff>
    </xdr:from>
    <xdr:to>
      <xdr:col>55</xdr:col>
      <xdr:colOff>50800</xdr:colOff>
      <xdr:row>75</xdr:row>
      <xdr:rowOff>17614</xdr:rowOff>
    </xdr:to>
    <xdr:sp macro="" textlink="">
      <xdr:nvSpPr>
        <xdr:cNvPr id="413" name="楕円 412"/>
        <xdr:cNvSpPr/>
      </xdr:nvSpPr>
      <xdr:spPr>
        <a:xfrm>
          <a:off x="10426700" y="127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110341</xdr:rowOff>
    </xdr:from>
    <xdr:ext cx="534377" cy="259045"/>
    <xdr:sp macro="" textlink="">
      <xdr:nvSpPr>
        <xdr:cNvPr id="414" name="商工費該当値テキスト"/>
        <xdr:cNvSpPr txBox="1"/>
      </xdr:nvSpPr>
      <xdr:spPr>
        <a:xfrm>
          <a:off x="10528300" y="126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124342</xdr:rowOff>
    </xdr:from>
    <xdr:to>
      <xdr:col>50</xdr:col>
      <xdr:colOff>165100</xdr:colOff>
      <xdr:row>71</xdr:row>
      <xdr:rowOff>54492</xdr:rowOff>
    </xdr:to>
    <xdr:sp macro="" textlink="">
      <xdr:nvSpPr>
        <xdr:cNvPr id="415" name="楕円 414"/>
        <xdr:cNvSpPr/>
      </xdr:nvSpPr>
      <xdr:spPr>
        <a:xfrm>
          <a:off x="9588500" y="1212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71019</xdr:rowOff>
    </xdr:from>
    <xdr:ext cx="599010" cy="259045"/>
    <xdr:sp macro="" textlink="">
      <xdr:nvSpPr>
        <xdr:cNvPr id="416" name="テキスト ボックス 415"/>
        <xdr:cNvSpPr txBox="1"/>
      </xdr:nvSpPr>
      <xdr:spPr>
        <a:xfrm>
          <a:off x="9339795" y="1190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108139</xdr:rowOff>
    </xdr:from>
    <xdr:to>
      <xdr:col>46</xdr:col>
      <xdr:colOff>38100</xdr:colOff>
      <xdr:row>74</xdr:row>
      <xdr:rowOff>38289</xdr:rowOff>
    </xdr:to>
    <xdr:sp macro="" textlink="">
      <xdr:nvSpPr>
        <xdr:cNvPr id="417" name="楕円 416"/>
        <xdr:cNvSpPr/>
      </xdr:nvSpPr>
      <xdr:spPr>
        <a:xfrm>
          <a:off x="8699500" y="126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54816</xdr:rowOff>
    </xdr:from>
    <xdr:ext cx="534377" cy="259045"/>
    <xdr:sp macro="" textlink="">
      <xdr:nvSpPr>
        <xdr:cNvPr id="418" name="テキスト ボックス 417"/>
        <xdr:cNvSpPr txBox="1"/>
      </xdr:nvSpPr>
      <xdr:spPr>
        <a:xfrm>
          <a:off x="8483111" y="1239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60737</xdr:rowOff>
    </xdr:from>
    <xdr:to>
      <xdr:col>41</xdr:col>
      <xdr:colOff>101600</xdr:colOff>
      <xdr:row>73</xdr:row>
      <xdr:rowOff>162337</xdr:rowOff>
    </xdr:to>
    <xdr:sp macro="" textlink="">
      <xdr:nvSpPr>
        <xdr:cNvPr id="419" name="楕円 418"/>
        <xdr:cNvSpPr/>
      </xdr:nvSpPr>
      <xdr:spPr>
        <a:xfrm>
          <a:off x="7810500" y="125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7414</xdr:rowOff>
    </xdr:from>
    <xdr:ext cx="534377" cy="259045"/>
    <xdr:sp macro="" textlink="">
      <xdr:nvSpPr>
        <xdr:cNvPr id="420" name="テキスト ボックス 419"/>
        <xdr:cNvSpPr txBox="1"/>
      </xdr:nvSpPr>
      <xdr:spPr>
        <a:xfrm>
          <a:off x="7594111" y="123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107956</xdr:rowOff>
    </xdr:from>
    <xdr:to>
      <xdr:col>36</xdr:col>
      <xdr:colOff>165100</xdr:colOff>
      <xdr:row>77</xdr:row>
      <xdr:rowOff>38106</xdr:rowOff>
    </xdr:to>
    <xdr:sp macro="" textlink="">
      <xdr:nvSpPr>
        <xdr:cNvPr id="421" name="楕円 420"/>
        <xdr:cNvSpPr/>
      </xdr:nvSpPr>
      <xdr:spPr>
        <a:xfrm>
          <a:off x="6921500" y="131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54633</xdr:rowOff>
    </xdr:from>
    <xdr:ext cx="534377" cy="259045"/>
    <xdr:sp macro="" textlink="">
      <xdr:nvSpPr>
        <xdr:cNvPr id="422" name="テキスト ボックス 421"/>
        <xdr:cNvSpPr txBox="1"/>
      </xdr:nvSpPr>
      <xdr:spPr>
        <a:xfrm>
          <a:off x="6705111" y="129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72006</xdr:rowOff>
    </xdr:from>
    <xdr:to>
      <xdr:col>55</xdr:col>
      <xdr:colOff>0</xdr:colOff>
      <xdr:row>98</xdr:row>
      <xdr:rowOff>74247</xdr:rowOff>
    </xdr:to>
    <xdr:cxnSp macro="">
      <xdr:nvCxnSpPr>
        <xdr:cNvPr id="451" name="直線コネクタ 450"/>
        <xdr:cNvCxnSpPr/>
      </xdr:nvCxnSpPr>
      <xdr:spPr>
        <a:xfrm>
          <a:off x="9639300" y="16874106"/>
          <a:ext cx="8382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71566</xdr:rowOff>
    </xdr:from>
    <xdr:to>
      <xdr:col>50</xdr:col>
      <xdr:colOff>114300</xdr:colOff>
      <xdr:row>98</xdr:row>
      <xdr:rowOff>72006</xdr:rowOff>
    </xdr:to>
    <xdr:cxnSp macro="">
      <xdr:nvCxnSpPr>
        <xdr:cNvPr id="454" name="直線コネクタ 453"/>
        <xdr:cNvCxnSpPr/>
      </xdr:nvCxnSpPr>
      <xdr:spPr>
        <a:xfrm>
          <a:off x="8750300" y="16873666"/>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71430</xdr:rowOff>
    </xdr:from>
    <xdr:to>
      <xdr:col>45</xdr:col>
      <xdr:colOff>177800</xdr:colOff>
      <xdr:row>98</xdr:row>
      <xdr:rowOff>71566</xdr:rowOff>
    </xdr:to>
    <xdr:cxnSp macro="">
      <xdr:nvCxnSpPr>
        <xdr:cNvPr id="457" name="直線コネクタ 456"/>
        <xdr:cNvCxnSpPr/>
      </xdr:nvCxnSpPr>
      <xdr:spPr>
        <a:xfrm>
          <a:off x="7861300" y="16873530"/>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45092</xdr:rowOff>
    </xdr:from>
    <xdr:to>
      <xdr:col>41</xdr:col>
      <xdr:colOff>50800</xdr:colOff>
      <xdr:row>98</xdr:row>
      <xdr:rowOff>71430</xdr:rowOff>
    </xdr:to>
    <xdr:cxnSp macro="">
      <xdr:nvCxnSpPr>
        <xdr:cNvPr id="460" name="直線コネクタ 459"/>
        <xdr:cNvCxnSpPr/>
      </xdr:nvCxnSpPr>
      <xdr:spPr>
        <a:xfrm>
          <a:off x="6972300" y="16847192"/>
          <a:ext cx="8890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23447</xdr:rowOff>
    </xdr:from>
    <xdr:to>
      <xdr:col>55</xdr:col>
      <xdr:colOff>50800</xdr:colOff>
      <xdr:row>98</xdr:row>
      <xdr:rowOff>125047</xdr:rowOff>
    </xdr:to>
    <xdr:sp macro="" textlink="">
      <xdr:nvSpPr>
        <xdr:cNvPr id="470" name="楕円 469"/>
        <xdr:cNvSpPr/>
      </xdr:nvSpPr>
      <xdr:spPr>
        <a:xfrm>
          <a:off x="10426700" y="168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131658</xdr:rowOff>
    </xdr:from>
    <xdr:ext cx="534377" cy="259045"/>
    <xdr:sp macro="" textlink="">
      <xdr:nvSpPr>
        <xdr:cNvPr id="471" name="土木費該当値テキスト"/>
        <xdr:cNvSpPr txBox="1"/>
      </xdr:nvSpPr>
      <xdr:spPr>
        <a:xfrm>
          <a:off x="10528300" y="1676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21206</xdr:rowOff>
    </xdr:from>
    <xdr:to>
      <xdr:col>50</xdr:col>
      <xdr:colOff>165100</xdr:colOff>
      <xdr:row>98</xdr:row>
      <xdr:rowOff>122806</xdr:rowOff>
    </xdr:to>
    <xdr:sp macro="" textlink="">
      <xdr:nvSpPr>
        <xdr:cNvPr id="472" name="楕円 471"/>
        <xdr:cNvSpPr/>
      </xdr:nvSpPr>
      <xdr:spPr>
        <a:xfrm>
          <a:off x="9588500" y="168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113933</xdr:rowOff>
    </xdr:from>
    <xdr:ext cx="534377" cy="259045"/>
    <xdr:sp macro="" textlink="">
      <xdr:nvSpPr>
        <xdr:cNvPr id="473" name="テキスト ボックス 472"/>
        <xdr:cNvSpPr txBox="1"/>
      </xdr:nvSpPr>
      <xdr:spPr>
        <a:xfrm>
          <a:off x="9372111" y="169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20766</xdr:rowOff>
    </xdr:from>
    <xdr:to>
      <xdr:col>46</xdr:col>
      <xdr:colOff>38100</xdr:colOff>
      <xdr:row>98</xdr:row>
      <xdr:rowOff>122366</xdr:rowOff>
    </xdr:to>
    <xdr:sp macro="" textlink="">
      <xdr:nvSpPr>
        <xdr:cNvPr id="474" name="楕円 473"/>
        <xdr:cNvSpPr/>
      </xdr:nvSpPr>
      <xdr:spPr>
        <a:xfrm>
          <a:off x="8699500" y="168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113493</xdr:rowOff>
    </xdr:from>
    <xdr:ext cx="534377" cy="259045"/>
    <xdr:sp macro="" textlink="">
      <xdr:nvSpPr>
        <xdr:cNvPr id="475" name="テキスト ボックス 474"/>
        <xdr:cNvSpPr txBox="1"/>
      </xdr:nvSpPr>
      <xdr:spPr>
        <a:xfrm>
          <a:off x="8483111" y="169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20630</xdr:rowOff>
    </xdr:from>
    <xdr:to>
      <xdr:col>41</xdr:col>
      <xdr:colOff>101600</xdr:colOff>
      <xdr:row>98</xdr:row>
      <xdr:rowOff>122230</xdr:rowOff>
    </xdr:to>
    <xdr:sp macro="" textlink="">
      <xdr:nvSpPr>
        <xdr:cNvPr id="476" name="楕円 475"/>
        <xdr:cNvSpPr/>
      </xdr:nvSpPr>
      <xdr:spPr>
        <a:xfrm>
          <a:off x="7810500" y="168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113357</xdr:rowOff>
    </xdr:from>
    <xdr:ext cx="534377" cy="259045"/>
    <xdr:sp macro="" textlink="">
      <xdr:nvSpPr>
        <xdr:cNvPr id="477" name="テキスト ボックス 476"/>
        <xdr:cNvSpPr txBox="1"/>
      </xdr:nvSpPr>
      <xdr:spPr>
        <a:xfrm>
          <a:off x="7594111" y="1691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165742</xdr:rowOff>
    </xdr:from>
    <xdr:to>
      <xdr:col>36</xdr:col>
      <xdr:colOff>165100</xdr:colOff>
      <xdr:row>98</xdr:row>
      <xdr:rowOff>95892</xdr:rowOff>
    </xdr:to>
    <xdr:sp macro="" textlink="">
      <xdr:nvSpPr>
        <xdr:cNvPr id="478" name="楕円 477"/>
        <xdr:cNvSpPr/>
      </xdr:nvSpPr>
      <xdr:spPr>
        <a:xfrm>
          <a:off x="6921500" y="167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112419</xdr:rowOff>
    </xdr:from>
    <xdr:ext cx="534377" cy="259045"/>
    <xdr:sp macro="" textlink="">
      <xdr:nvSpPr>
        <xdr:cNvPr id="479" name="テキスト ボックス 478"/>
        <xdr:cNvSpPr txBox="1"/>
      </xdr:nvSpPr>
      <xdr:spPr>
        <a:xfrm>
          <a:off x="6705111" y="1657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142263</xdr:rowOff>
    </xdr:from>
    <xdr:to>
      <xdr:col>85</xdr:col>
      <xdr:colOff>127000</xdr:colOff>
      <xdr:row>38</xdr:row>
      <xdr:rowOff>8598</xdr:rowOff>
    </xdr:to>
    <xdr:cxnSp macro="">
      <xdr:nvCxnSpPr>
        <xdr:cNvPr id="511" name="直線コネクタ 510"/>
        <xdr:cNvCxnSpPr/>
      </xdr:nvCxnSpPr>
      <xdr:spPr>
        <a:xfrm flipV="1">
          <a:off x="15481300" y="6485913"/>
          <a:ext cx="838200" cy="3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8598</xdr:rowOff>
    </xdr:from>
    <xdr:to>
      <xdr:col>81</xdr:col>
      <xdr:colOff>50800</xdr:colOff>
      <xdr:row>38</xdr:row>
      <xdr:rowOff>125445</xdr:rowOff>
    </xdr:to>
    <xdr:cxnSp macro="">
      <xdr:nvCxnSpPr>
        <xdr:cNvPr id="514" name="直線コネクタ 513"/>
        <xdr:cNvCxnSpPr/>
      </xdr:nvCxnSpPr>
      <xdr:spPr>
        <a:xfrm flipV="1">
          <a:off x="14592300" y="6523698"/>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97034</xdr:rowOff>
    </xdr:from>
    <xdr:to>
      <xdr:col>76</xdr:col>
      <xdr:colOff>114300</xdr:colOff>
      <xdr:row>38</xdr:row>
      <xdr:rowOff>125445</xdr:rowOff>
    </xdr:to>
    <xdr:cxnSp macro="">
      <xdr:nvCxnSpPr>
        <xdr:cNvPr id="517" name="直線コネクタ 516"/>
        <xdr:cNvCxnSpPr/>
      </xdr:nvCxnSpPr>
      <xdr:spPr>
        <a:xfrm>
          <a:off x="13703300" y="6612134"/>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97034</xdr:rowOff>
    </xdr:from>
    <xdr:to>
      <xdr:col>71</xdr:col>
      <xdr:colOff>177800</xdr:colOff>
      <xdr:row>38</xdr:row>
      <xdr:rowOff>125592</xdr:rowOff>
    </xdr:to>
    <xdr:cxnSp macro="">
      <xdr:nvCxnSpPr>
        <xdr:cNvPr id="520" name="直線コネクタ 519"/>
        <xdr:cNvCxnSpPr/>
      </xdr:nvCxnSpPr>
      <xdr:spPr>
        <a:xfrm flipV="1">
          <a:off x="12814300" y="6612134"/>
          <a:ext cx="889000" cy="2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91463</xdr:rowOff>
    </xdr:from>
    <xdr:to>
      <xdr:col>85</xdr:col>
      <xdr:colOff>177800</xdr:colOff>
      <xdr:row>38</xdr:row>
      <xdr:rowOff>21613</xdr:rowOff>
    </xdr:to>
    <xdr:sp macro="" textlink="">
      <xdr:nvSpPr>
        <xdr:cNvPr id="530" name="楕円 529"/>
        <xdr:cNvSpPr/>
      </xdr:nvSpPr>
      <xdr:spPr>
        <a:xfrm>
          <a:off x="16268700" y="64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114340</xdr:rowOff>
    </xdr:from>
    <xdr:ext cx="534377" cy="259045"/>
    <xdr:sp macro="" textlink="">
      <xdr:nvSpPr>
        <xdr:cNvPr id="531" name="消防費該当値テキスト"/>
        <xdr:cNvSpPr txBox="1"/>
      </xdr:nvSpPr>
      <xdr:spPr>
        <a:xfrm>
          <a:off x="16370300" y="628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129248</xdr:rowOff>
    </xdr:from>
    <xdr:to>
      <xdr:col>81</xdr:col>
      <xdr:colOff>101600</xdr:colOff>
      <xdr:row>38</xdr:row>
      <xdr:rowOff>59398</xdr:rowOff>
    </xdr:to>
    <xdr:sp macro="" textlink="">
      <xdr:nvSpPr>
        <xdr:cNvPr id="532" name="楕円 531"/>
        <xdr:cNvSpPr/>
      </xdr:nvSpPr>
      <xdr:spPr>
        <a:xfrm>
          <a:off x="15430500" y="64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75925</xdr:rowOff>
    </xdr:from>
    <xdr:ext cx="534377" cy="259045"/>
    <xdr:sp macro="" textlink="">
      <xdr:nvSpPr>
        <xdr:cNvPr id="533" name="テキスト ボックス 532"/>
        <xdr:cNvSpPr txBox="1"/>
      </xdr:nvSpPr>
      <xdr:spPr>
        <a:xfrm>
          <a:off x="15214111" y="62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74645</xdr:rowOff>
    </xdr:from>
    <xdr:to>
      <xdr:col>76</xdr:col>
      <xdr:colOff>165100</xdr:colOff>
      <xdr:row>39</xdr:row>
      <xdr:rowOff>4795</xdr:rowOff>
    </xdr:to>
    <xdr:sp macro="" textlink="">
      <xdr:nvSpPr>
        <xdr:cNvPr id="534" name="楕円 533"/>
        <xdr:cNvSpPr/>
      </xdr:nvSpPr>
      <xdr:spPr>
        <a:xfrm>
          <a:off x="14541500" y="65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167372</xdr:rowOff>
    </xdr:from>
    <xdr:ext cx="534377" cy="259045"/>
    <xdr:sp macro="" textlink="">
      <xdr:nvSpPr>
        <xdr:cNvPr id="535" name="テキスト ボックス 534"/>
        <xdr:cNvSpPr txBox="1"/>
      </xdr:nvSpPr>
      <xdr:spPr>
        <a:xfrm>
          <a:off x="14325111" y="66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46234</xdr:rowOff>
    </xdr:from>
    <xdr:to>
      <xdr:col>72</xdr:col>
      <xdr:colOff>38100</xdr:colOff>
      <xdr:row>38</xdr:row>
      <xdr:rowOff>147834</xdr:rowOff>
    </xdr:to>
    <xdr:sp macro="" textlink="">
      <xdr:nvSpPr>
        <xdr:cNvPr id="536" name="楕円 535"/>
        <xdr:cNvSpPr/>
      </xdr:nvSpPr>
      <xdr:spPr>
        <a:xfrm>
          <a:off x="13652500" y="65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138961</xdr:rowOff>
    </xdr:from>
    <xdr:ext cx="534377" cy="259045"/>
    <xdr:sp macro="" textlink="">
      <xdr:nvSpPr>
        <xdr:cNvPr id="537" name="テキスト ボックス 536"/>
        <xdr:cNvSpPr txBox="1"/>
      </xdr:nvSpPr>
      <xdr:spPr>
        <a:xfrm>
          <a:off x="13436111" y="665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74792</xdr:rowOff>
    </xdr:from>
    <xdr:to>
      <xdr:col>67</xdr:col>
      <xdr:colOff>101600</xdr:colOff>
      <xdr:row>39</xdr:row>
      <xdr:rowOff>4942</xdr:rowOff>
    </xdr:to>
    <xdr:sp macro="" textlink="">
      <xdr:nvSpPr>
        <xdr:cNvPr id="538" name="楕円 537"/>
        <xdr:cNvSpPr/>
      </xdr:nvSpPr>
      <xdr:spPr>
        <a:xfrm>
          <a:off x="12763500" y="65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167519</xdr:rowOff>
    </xdr:from>
    <xdr:ext cx="534377" cy="259045"/>
    <xdr:sp macro="" textlink="">
      <xdr:nvSpPr>
        <xdr:cNvPr id="539" name="テキスト ボックス 538"/>
        <xdr:cNvSpPr txBox="1"/>
      </xdr:nvSpPr>
      <xdr:spPr>
        <a:xfrm>
          <a:off x="12547111" y="668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161737</xdr:rowOff>
    </xdr:from>
    <xdr:to>
      <xdr:col>85</xdr:col>
      <xdr:colOff>127000</xdr:colOff>
      <xdr:row>57</xdr:row>
      <xdr:rowOff>128929</xdr:rowOff>
    </xdr:to>
    <xdr:cxnSp macro="">
      <xdr:nvCxnSpPr>
        <xdr:cNvPr id="570" name="直線コネクタ 569"/>
        <xdr:cNvCxnSpPr/>
      </xdr:nvCxnSpPr>
      <xdr:spPr>
        <a:xfrm>
          <a:off x="15481300" y="9762937"/>
          <a:ext cx="838200" cy="1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161737</xdr:rowOff>
    </xdr:from>
    <xdr:to>
      <xdr:col>81</xdr:col>
      <xdr:colOff>50800</xdr:colOff>
      <xdr:row>57</xdr:row>
      <xdr:rowOff>18451</xdr:rowOff>
    </xdr:to>
    <xdr:cxnSp macro="">
      <xdr:nvCxnSpPr>
        <xdr:cNvPr id="573" name="直線コネクタ 572"/>
        <xdr:cNvCxnSpPr/>
      </xdr:nvCxnSpPr>
      <xdr:spPr>
        <a:xfrm flipV="1">
          <a:off x="14592300" y="9762937"/>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18451</xdr:rowOff>
    </xdr:from>
    <xdr:to>
      <xdr:col>76</xdr:col>
      <xdr:colOff>114300</xdr:colOff>
      <xdr:row>57</xdr:row>
      <xdr:rowOff>133995</xdr:rowOff>
    </xdr:to>
    <xdr:cxnSp macro="">
      <xdr:nvCxnSpPr>
        <xdr:cNvPr id="576" name="直線コネクタ 575"/>
        <xdr:cNvCxnSpPr/>
      </xdr:nvCxnSpPr>
      <xdr:spPr>
        <a:xfrm flipV="1">
          <a:off x="13703300" y="9791101"/>
          <a:ext cx="889000" cy="1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115093</xdr:rowOff>
    </xdr:from>
    <xdr:to>
      <xdr:col>71</xdr:col>
      <xdr:colOff>177800</xdr:colOff>
      <xdr:row>57</xdr:row>
      <xdr:rowOff>133995</xdr:rowOff>
    </xdr:to>
    <xdr:cxnSp macro="">
      <xdr:nvCxnSpPr>
        <xdr:cNvPr id="579" name="直線コネクタ 578"/>
        <xdr:cNvCxnSpPr/>
      </xdr:nvCxnSpPr>
      <xdr:spPr>
        <a:xfrm>
          <a:off x="12814300" y="9887743"/>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78129</xdr:rowOff>
    </xdr:from>
    <xdr:to>
      <xdr:col>85</xdr:col>
      <xdr:colOff>177800</xdr:colOff>
      <xdr:row>58</xdr:row>
      <xdr:rowOff>8279</xdr:rowOff>
    </xdr:to>
    <xdr:sp macro="" textlink="">
      <xdr:nvSpPr>
        <xdr:cNvPr id="589" name="楕円 588"/>
        <xdr:cNvSpPr/>
      </xdr:nvSpPr>
      <xdr:spPr>
        <a:xfrm>
          <a:off x="16268700" y="98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56556</xdr:rowOff>
    </xdr:from>
    <xdr:ext cx="534377" cy="259045"/>
    <xdr:sp macro="" textlink="">
      <xdr:nvSpPr>
        <xdr:cNvPr id="590" name="教育費該当値テキスト"/>
        <xdr:cNvSpPr txBox="1"/>
      </xdr:nvSpPr>
      <xdr:spPr>
        <a:xfrm>
          <a:off x="16370300" y="98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110937</xdr:rowOff>
    </xdr:from>
    <xdr:to>
      <xdr:col>81</xdr:col>
      <xdr:colOff>101600</xdr:colOff>
      <xdr:row>57</xdr:row>
      <xdr:rowOff>41087</xdr:rowOff>
    </xdr:to>
    <xdr:sp macro="" textlink="">
      <xdr:nvSpPr>
        <xdr:cNvPr id="591" name="楕円 590"/>
        <xdr:cNvSpPr/>
      </xdr:nvSpPr>
      <xdr:spPr>
        <a:xfrm>
          <a:off x="15430500" y="97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57614</xdr:rowOff>
    </xdr:from>
    <xdr:ext cx="599010" cy="259045"/>
    <xdr:sp macro="" textlink="">
      <xdr:nvSpPr>
        <xdr:cNvPr id="592" name="テキスト ボックス 591"/>
        <xdr:cNvSpPr txBox="1"/>
      </xdr:nvSpPr>
      <xdr:spPr>
        <a:xfrm>
          <a:off x="15181795" y="94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139101</xdr:rowOff>
    </xdr:from>
    <xdr:to>
      <xdr:col>76</xdr:col>
      <xdr:colOff>165100</xdr:colOff>
      <xdr:row>57</xdr:row>
      <xdr:rowOff>69251</xdr:rowOff>
    </xdr:to>
    <xdr:sp macro="" textlink="">
      <xdr:nvSpPr>
        <xdr:cNvPr id="593" name="楕円 592"/>
        <xdr:cNvSpPr/>
      </xdr:nvSpPr>
      <xdr:spPr>
        <a:xfrm>
          <a:off x="14541500" y="97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85778</xdr:rowOff>
    </xdr:from>
    <xdr:ext cx="599010" cy="259045"/>
    <xdr:sp macro="" textlink="">
      <xdr:nvSpPr>
        <xdr:cNvPr id="594" name="テキスト ボックス 593"/>
        <xdr:cNvSpPr txBox="1"/>
      </xdr:nvSpPr>
      <xdr:spPr>
        <a:xfrm>
          <a:off x="14292795" y="951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83195</xdr:rowOff>
    </xdr:from>
    <xdr:to>
      <xdr:col>72</xdr:col>
      <xdr:colOff>38100</xdr:colOff>
      <xdr:row>58</xdr:row>
      <xdr:rowOff>13345</xdr:rowOff>
    </xdr:to>
    <xdr:sp macro="" textlink="">
      <xdr:nvSpPr>
        <xdr:cNvPr id="595" name="楕円 594"/>
        <xdr:cNvSpPr/>
      </xdr:nvSpPr>
      <xdr:spPr>
        <a:xfrm>
          <a:off x="13652500" y="98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29872</xdr:rowOff>
    </xdr:from>
    <xdr:ext cx="534377" cy="259045"/>
    <xdr:sp macro="" textlink="">
      <xdr:nvSpPr>
        <xdr:cNvPr id="596" name="テキスト ボックス 595"/>
        <xdr:cNvSpPr txBox="1"/>
      </xdr:nvSpPr>
      <xdr:spPr>
        <a:xfrm>
          <a:off x="13436111" y="963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64293</xdr:rowOff>
    </xdr:from>
    <xdr:to>
      <xdr:col>67</xdr:col>
      <xdr:colOff>101600</xdr:colOff>
      <xdr:row>57</xdr:row>
      <xdr:rowOff>165893</xdr:rowOff>
    </xdr:to>
    <xdr:sp macro="" textlink="">
      <xdr:nvSpPr>
        <xdr:cNvPr id="597" name="楕円 596"/>
        <xdr:cNvSpPr/>
      </xdr:nvSpPr>
      <xdr:spPr>
        <a:xfrm>
          <a:off x="12763500" y="98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10970</xdr:rowOff>
    </xdr:from>
    <xdr:ext cx="599010" cy="259045"/>
    <xdr:sp macro="" textlink="">
      <xdr:nvSpPr>
        <xdr:cNvPr id="598" name="テキスト ボックス 597"/>
        <xdr:cNvSpPr txBox="1"/>
      </xdr:nvSpPr>
      <xdr:spPr>
        <a:xfrm>
          <a:off x="12514795" y="961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625</xdr:rowOff>
    </xdr:from>
    <xdr:to>
      <xdr:col>85</xdr:col>
      <xdr:colOff>127000</xdr:colOff>
      <xdr:row>78</xdr:row>
      <xdr:rowOff>25963</xdr:rowOff>
    </xdr:to>
    <xdr:cxnSp macro="">
      <xdr:nvCxnSpPr>
        <xdr:cNvPr id="625" name="直線コネクタ 624"/>
        <xdr:cNvCxnSpPr/>
      </xdr:nvCxnSpPr>
      <xdr:spPr>
        <a:xfrm>
          <a:off x="15481300" y="13030825"/>
          <a:ext cx="838200" cy="3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625</xdr:rowOff>
    </xdr:from>
    <xdr:to>
      <xdr:col>81</xdr:col>
      <xdr:colOff>50800</xdr:colOff>
      <xdr:row>76</xdr:row>
      <xdr:rowOff>33799</xdr:rowOff>
    </xdr:to>
    <xdr:cxnSp macro="">
      <xdr:nvCxnSpPr>
        <xdr:cNvPr id="628" name="直線コネクタ 627"/>
        <xdr:cNvCxnSpPr/>
      </xdr:nvCxnSpPr>
      <xdr:spPr>
        <a:xfrm flipV="1">
          <a:off x="14592300" y="13030825"/>
          <a:ext cx="889000" cy="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76606</xdr:rowOff>
    </xdr:from>
    <xdr:to>
      <xdr:col>76</xdr:col>
      <xdr:colOff>114300</xdr:colOff>
      <xdr:row>76</xdr:row>
      <xdr:rowOff>33799</xdr:rowOff>
    </xdr:to>
    <xdr:cxnSp macro="">
      <xdr:nvCxnSpPr>
        <xdr:cNvPr id="631" name="直線コネクタ 630"/>
        <xdr:cNvCxnSpPr/>
      </xdr:nvCxnSpPr>
      <xdr:spPr>
        <a:xfrm>
          <a:off x="13703300" y="12935356"/>
          <a:ext cx="889000" cy="1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76606</xdr:rowOff>
    </xdr:from>
    <xdr:to>
      <xdr:col>71</xdr:col>
      <xdr:colOff>177800</xdr:colOff>
      <xdr:row>77</xdr:row>
      <xdr:rowOff>164069</xdr:rowOff>
    </xdr:to>
    <xdr:cxnSp macro="">
      <xdr:nvCxnSpPr>
        <xdr:cNvPr id="634" name="直線コネクタ 633"/>
        <xdr:cNvCxnSpPr/>
      </xdr:nvCxnSpPr>
      <xdr:spPr>
        <a:xfrm flipV="1">
          <a:off x="12814300" y="12935356"/>
          <a:ext cx="889000" cy="4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146613</xdr:rowOff>
    </xdr:from>
    <xdr:to>
      <xdr:col>85</xdr:col>
      <xdr:colOff>177800</xdr:colOff>
      <xdr:row>78</xdr:row>
      <xdr:rowOff>76763</xdr:rowOff>
    </xdr:to>
    <xdr:sp macro="" textlink="">
      <xdr:nvSpPr>
        <xdr:cNvPr id="644" name="楕円 643"/>
        <xdr:cNvSpPr/>
      </xdr:nvSpPr>
      <xdr:spPr>
        <a:xfrm>
          <a:off x="16268700" y="133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105990</xdr:rowOff>
    </xdr:from>
    <xdr:ext cx="534377" cy="259045"/>
    <xdr:sp macro="" textlink="">
      <xdr:nvSpPr>
        <xdr:cNvPr id="645" name="災害復旧費該当値テキスト"/>
        <xdr:cNvSpPr txBox="1"/>
      </xdr:nvSpPr>
      <xdr:spPr>
        <a:xfrm>
          <a:off x="16370300" y="131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121274</xdr:rowOff>
    </xdr:from>
    <xdr:to>
      <xdr:col>81</xdr:col>
      <xdr:colOff>101600</xdr:colOff>
      <xdr:row>76</xdr:row>
      <xdr:rowOff>51423</xdr:rowOff>
    </xdr:to>
    <xdr:sp macro="" textlink="">
      <xdr:nvSpPr>
        <xdr:cNvPr id="646" name="楕円 645"/>
        <xdr:cNvSpPr/>
      </xdr:nvSpPr>
      <xdr:spPr>
        <a:xfrm>
          <a:off x="15430500" y="12980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67951</xdr:rowOff>
    </xdr:from>
    <xdr:ext cx="599010" cy="259045"/>
    <xdr:sp macro="" textlink="">
      <xdr:nvSpPr>
        <xdr:cNvPr id="647" name="テキスト ボックス 646"/>
        <xdr:cNvSpPr txBox="1"/>
      </xdr:nvSpPr>
      <xdr:spPr>
        <a:xfrm>
          <a:off x="15181795" y="1275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154449</xdr:rowOff>
    </xdr:from>
    <xdr:to>
      <xdr:col>76</xdr:col>
      <xdr:colOff>165100</xdr:colOff>
      <xdr:row>76</xdr:row>
      <xdr:rowOff>84599</xdr:rowOff>
    </xdr:to>
    <xdr:sp macro="" textlink="">
      <xdr:nvSpPr>
        <xdr:cNvPr id="648" name="楕円 647"/>
        <xdr:cNvSpPr/>
      </xdr:nvSpPr>
      <xdr:spPr>
        <a:xfrm>
          <a:off x="14541500" y="130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101126</xdr:rowOff>
    </xdr:from>
    <xdr:ext cx="534377" cy="259045"/>
    <xdr:sp macro="" textlink="">
      <xdr:nvSpPr>
        <xdr:cNvPr id="649" name="テキスト ボックス 648"/>
        <xdr:cNvSpPr txBox="1"/>
      </xdr:nvSpPr>
      <xdr:spPr>
        <a:xfrm>
          <a:off x="14325111" y="12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25806</xdr:rowOff>
    </xdr:from>
    <xdr:to>
      <xdr:col>72</xdr:col>
      <xdr:colOff>38100</xdr:colOff>
      <xdr:row>75</xdr:row>
      <xdr:rowOff>127406</xdr:rowOff>
    </xdr:to>
    <xdr:sp macro="" textlink="">
      <xdr:nvSpPr>
        <xdr:cNvPr id="650" name="楕円 649"/>
        <xdr:cNvSpPr/>
      </xdr:nvSpPr>
      <xdr:spPr>
        <a:xfrm>
          <a:off x="13652500" y="128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143933</xdr:rowOff>
    </xdr:from>
    <xdr:ext cx="599010" cy="259045"/>
    <xdr:sp macro="" textlink="">
      <xdr:nvSpPr>
        <xdr:cNvPr id="651" name="テキスト ボックス 650"/>
        <xdr:cNvSpPr txBox="1"/>
      </xdr:nvSpPr>
      <xdr:spPr>
        <a:xfrm>
          <a:off x="13403795" y="1265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113269</xdr:rowOff>
    </xdr:from>
    <xdr:to>
      <xdr:col>67</xdr:col>
      <xdr:colOff>101600</xdr:colOff>
      <xdr:row>78</xdr:row>
      <xdr:rowOff>43419</xdr:rowOff>
    </xdr:to>
    <xdr:sp macro="" textlink="">
      <xdr:nvSpPr>
        <xdr:cNvPr id="652" name="楕円 651"/>
        <xdr:cNvSpPr/>
      </xdr:nvSpPr>
      <xdr:spPr>
        <a:xfrm>
          <a:off x="12763500" y="133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59946</xdr:rowOff>
    </xdr:from>
    <xdr:ext cx="534377" cy="259045"/>
    <xdr:sp macro="" textlink="">
      <xdr:nvSpPr>
        <xdr:cNvPr id="653" name="テキスト ボックス 652"/>
        <xdr:cNvSpPr txBox="1"/>
      </xdr:nvSpPr>
      <xdr:spPr>
        <a:xfrm>
          <a:off x="12547111" y="1309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101977</xdr:rowOff>
    </xdr:from>
    <xdr:to>
      <xdr:col>85</xdr:col>
      <xdr:colOff>127000</xdr:colOff>
      <xdr:row>95</xdr:row>
      <xdr:rowOff>118179</xdr:rowOff>
    </xdr:to>
    <xdr:cxnSp macro="">
      <xdr:nvCxnSpPr>
        <xdr:cNvPr id="680" name="直線コネクタ 679"/>
        <xdr:cNvCxnSpPr/>
      </xdr:nvCxnSpPr>
      <xdr:spPr>
        <a:xfrm>
          <a:off x="15481300" y="16389727"/>
          <a:ext cx="8382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53490</xdr:rowOff>
    </xdr:from>
    <xdr:to>
      <xdr:col>81</xdr:col>
      <xdr:colOff>50800</xdr:colOff>
      <xdr:row>95</xdr:row>
      <xdr:rowOff>101977</xdr:rowOff>
    </xdr:to>
    <xdr:cxnSp macro="">
      <xdr:nvCxnSpPr>
        <xdr:cNvPr id="683" name="直線コネクタ 682"/>
        <xdr:cNvCxnSpPr/>
      </xdr:nvCxnSpPr>
      <xdr:spPr>
        <a:xfrm>
          <a:off x="14592300" y="1634124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53490</xdr:rowOff>
    </xdr:from>
    <xdr:to>
      <xdr:col>76</xdr:col>
      <xdr:colOff>114300</xdr:colOff>
      <xdr:row>95</xdr:row>
      <xdr:rowOff>75761</xdr:rowOff>
    </xdr:to>
    <xdr:cxnSp macro="">
      <xdr:nvCxnSpPr>
        <xdr:cNvPr id="686" name="直線コネクタ 685"/>
        <xdr:cNvCxnSpPr/>
      </xdr:nvCxnSpPr>
      <xdr:spPr>
        <a:xfrm flipV="1">
          <a:off x="13703300" y="16341240"/>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59457</xdr:rowOff>
    </xdr:from>
    <xdr:to>
      <xdr:col>71</xdr:col>
      <xdr:colOff>177800</xdr:colOff>
      <xdr:row>95</xdr:row>
      <xdr:rowOff>75761</xdr:rowOff>
    </xdr:to>
    <xdr:cxnSp macro="">
      <xdr:nvCxnSpPr>
        <xdr:cNvPr id="689" name="直線コネクタ 688"/>
        <xdr:cNvCxnSpPr/>
      </xdr:nvCxnSpPr>
      <xdr:spPr>
        <a:xfrm>
          <a:off x="12814300" y="16347207"/>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67379</xdr:rowOff>
    </xdr:from>
    <xdr:to>
      <xdr:col>85</xdr:col>
      <xdr:colOff>177800</xdr:colOff>
      <xdr:row>95</xdr:row>
      <xdr:rowOff>168979</xdr:rowOff>
    </xdr:to>
    <xdr:sp macro="" textlink="">
      <xdr:nvSpPr>
        <xdr:cNvPr id="699" name="楕円 698"/>
        <xdr:cNvSpPr/>
      </xdr:nvSpPr>
      <xdr:spPr>
        <a:xfrm>
          <a:off x="16268700" y="163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90256</xdr:rowOff>
    </xdr:from>
    <xdr:ext cx="599010" cy="259045"/>
    <xdr:sp macro="" textlink="">
      <xdr:nvSpPr>
        <xdr:cNvPr id="700" name="公債費該当値テキスト"/>
        <xdr:cNvSpPr txBox="1"/>
      </xdr:nvSpPr>
      <xdr:spPr>
        <a:xfrm>
          <a:off x="16370300" y="16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51177</xdr:rowOff>
    </xdr:from>
    <xdr:to>
      <xdr:col>81</xdr:col>
      <xdr:colOff>101600</xdr:colOff>
      <xdr:row>95</xdr:row>
      <xdr:rowOff>152777</xdr:rowOff>
    </xdr:to>
    <xdr:sp macro="" textlink="">
      <xdr:nvSpPr>
        <xdr:cNvPr id="701" name="楕円 700"/>
        <xdr:cNvSpPr/>
      </xdr:nvSpPr>
      <xdr:spPr>
        <a:xfrm>
          <a:off x="15430500" y="163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169304</xdr:rowOff>
    </xdr:from>
    <xdr:ext cx="599010" cy="259045"/>
    <xdr:sp macro="" textlink="">
      <xdr:nvSpPr>
        <xdr:cNvPr id="702" name="テキスト ボックス 701"/>
        <xdr:cNvSpPr txBox="1"/>
      </xdr:nvSpPr>
      <xdr:spPr>
        <a:xfrm>
          <a:off x="15181795" y="1611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2690</xdr:rowOff>
    </xdr:from>
    <xdr:to>
      <xdr:col>76</xdr:col>
      <xdr:colOff>165100</xdr:colOff>
      <xdr:row>95</xdr:row>
      <xdr:rowOff>104290</xdr:rowOff>
    </xdr:to>
    <xdr:sp macro="" textlink="">
      <xdr:nvSpPr>
        <xdr:cNvPr id="703" name="楕円 702"/>
        <xdr:cNvSpPr/>
      </xdr:nvSpPr>
      <xdr:spPr>
        <a:xfrm>
          <a:off x="14541500" y="162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120817</xdr:rowOff>
    </xdr:from>
    <xdr:ext cx="599010" cy="259045"/>
    <xdr:sp macro="" textlink="">
      <xdr:nvSpPr>
        <xdr:cNvPr id="704" name="テキスト ボックス 703"/>
        <xdr:cNvSpPr txBox="1"/>
      </xdr:nvSpPr>
      <xdr:spPr>
        <a:xfrm>
          <a:off x="14292795" y="1606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24961</xdr:rowOff>
    </xdr:from>
    <xdr:to>
      <xdr:col>72</xdr:col>
      <xdr:colOff>38100</xdr:colOff>
      <xdr:row>95</xdr:row>
      <xdr:rowOff>126561</xdr:rowOff>
    </xdr:to>
    <xdr:sp macro="" textlink="">
      <xdr:nvSpPr>
        <xdr:cNvPr id="705" name="楕円 704"/>
        <xdr:cNvSpPr/>
      </xdr:nvSpPr>
      <xdr:spPr>
        <a:xfrm>
          <a:off x="13652500" y="163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143088</xdr:rowOff>
    </xdr:from>
    <xdr:ext cx="599010" cy="259045"/>
    <xdr:sp macro="" textlink="">
      <xdr:nvSpPr>
        <xdr:cNvPr id="706" name="テキスト ボックス 705"/>
        <xdr:cNvSpPr txBox="1"/>
      </xdr:nvSpPr>
      <xdr:spPr>
        <a:xfrm>
          <a:off x="13403795" y="1608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8657</xdr:rowOff>
    </xdr:from>
    <xdr:to>
      <xdr:col>67</xdr:col>
      <xdr:colOff>101600</xdr:colOff>
      <xdr:row>95</xdr:row>
      <xdr:rowOff>110257</xdr:rowOff>
    </xdr:to>
    <xdr:sp macro="" textlink="">
      <xdr:nvSpPr>
        <xdr:cNvPr id="707" name="楕円 706"/>
        <xdr:cNvSpPr/>
      </xdr:nvSpPr>
      <xdr:spPr>
        <a:xfrm>
          <a:off x="12763500" y="162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126784</xdr:rowOff>
    </xdr:from>
    <xdr:ext cx="599010" cy="259045"/>
    <xdr:sp macro="" textlink="">
      <xdr:nvSpPr>
        <xdr:cNvPr id="708" name="テキスト ボックス 707"/>
        <xdr:cNvSpPr txBox="1"/>
      </xdr:nvSpPr>
      <xdr:spPr>
        <a:xfrm>
          <a:off x="12514795" y="160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議会費は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会議用のタブレット端末機を導入したことにより増額となっている。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190,896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円に対し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2218,396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上回っているが、主に障がい福祉費他各種福祉事業の増額、介護保険特別会計、国民健康保険への繰出金、保育園運営経費等によるものであるが、引き続き歳出額の抑制に努めたい。衛生費は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地域脱炭素化実行計画策定等支援業務委託料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の新規事業による増額の他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依田窪医療福祉事務組合への負担金、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等が増額となっている。商工費は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振興公社から新会社設立に伴う棚卸し品や構築物等の購入、公共施設整備基金への積立等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が完了したため大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きく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減額と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なった。消防費は上田地域広域連合への負担金、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地域防災計画改定業務委託料等により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増額となっている。教育費はコミュニティ施設建設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が完了したことにより減額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となっている。災害復旧費は令和元年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月の台風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号災害及び令和３年８月大雨災害の復旧事業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が概ね完了したことよる減額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85,084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117,207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上回っているが、新庁舎建設事業等の大規模事業の公債費の償還が高い水準で推移していることが要因となっている。今後、、物価高に伴う物品等委託料の増加、会計年度任用職員の勤勉手当支給や人事院勧告による職員人件費の増額、地方交付税の減額が見込まれる中、社会変容等を見据え、持続可能な地域づくりの観点から、物件費・補助費等の経常的経費の見直し等を図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増加に伴う扶助費の増加、大型事業実施に伴う公債費の増加、また、依田窪医療福祉事務組合、一部事務組合等への負担金や補助金、特別会計への繰出金の増加による一般財源負担額の増額により歳入不足に陥り、取り崩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引き続き、事務事業の見直しなどで財政調整基金等の残高に配意するとともに、計画的な財政運営に努めていく。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水道特別会計、令和元年度から下水道特別会計が事業会計に移行したが、全ての会計において赤字決算がないことから、連結実質赤字比率は算定されていない。特に一般会計が非常に厳しい財政状況下にあることを踏まえ、一般会計からの経費負担区分の適正な運用に努め、事業収入の増加、経営の合理化、徹底した経費の節減を積極的に取り組み、独立採算を基本に負担金、使用料等のあり方も含め、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6067594</v>
      </c>
      <c r="BO4" s="371"/>
      <c r="BP4" s="371"/>
      <c r="BQ4" s="371"/>
      <c r="BR4" s="371"/>
      <c r="BS4" s="371"/>
      <c r="BT4" s="371"/>
      <c r="BU4" s="372"/>
      <c r="BV4" s="370">
        <v>7275941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3.8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5825240</v>
      </c>
      <c r="BO5" s="408"/>
      <c r="BP5" s="408"/>
      <c r="BQ5" s="408"/>
      <c r="BR5" s="408"/>
      <c r="BS5" s="408"/>
      <c r="BT5" s="408"/>
      <c r="BU5" s="409"/>
      <c r="BV5" s="407">
        <v>7111516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85.7</v>
      </c>
      <c r="CU5" s="405"/>
      <c r="CV5" s="405"/>
      <c r="CW5" s="405"/>
      <c r="CX5" s="405"/>
      <c r="CY5" s="405"/>
      <c r="CZ5" s="405"/>
      <c r="DA5" s="406"/>
      <c r="DB5" s="404">
        <v>81.400000000000006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242354</v>
      </c>
      <c r="BO6" s="408"/>
      <c r="BP6" s="408"/>
      <c r="BQ6" s="408"/>
      <c r="BR6" s="408"/>
      <c r="BS6" s="408"/>
      <c r="BT6" s="408"/>
      <c r="BU6" s="409"/>
      <c r="BV6" s="407">
        <v>164425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86.1</v>
      </c>
      <c r="CU6" s="445"/>
      <c r="CV6" s="445"/>
      <c r="CW6" s="445"/>
      <c r="CX6" s="445"/>
      <c r="CY6" s="445"/>
      <c r="CZ6" s="445"/>
      <c r="DA6" s="446"/>
      <c r="DB6" s="444">
        <v>82.2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71601</v>
      </c>
      <c r="BO7" s="408"/>
      <c r="BP7" s="408"/>
      <c r="BQ7" s="408"/>
      <c r="BR7" s="408"/>
      <c r="BS7" s="408"/>
      <c r="BT7" s="408"/>
      <c r="BU7" s="409"/>
      <c r="BV7" s="407">
        <v>20271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3763885</v>
      </c>
      <c r="CU7" s="408"/>
      <c r="CV7" s="408"/>
      <c r="CW7" s="408"/>
      <c r="CX7" s="408"/>
      <c r="CY7" s="408"/>
      <c r="CZ7" s="408"/>
      <c r="DA7" s="409"/>
      <c r="DB7" s="407">
        <v>3794226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170753</v>
      </c>
      <c r="BO8" s="408"/>
      <c r="BP8" s="408"/>
      <c r="BQ8" s="408"/>
      <c r="BR8" s="408"/>
      <c r="BS8" s="408"/>
      <c r="BT8" s="408"/>
      <c r="BU8" s="409"/>
      <c r="BV8" s="407">
        <v>144154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5600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26599</v>
      </c>
      <c r="BO9" s="408"/>
      <c r="BP9" s="408"/>
      <c r="BQ9" s="408"/>
      <c r="BR9" s="408"/>
      <c r="BS9" s="408"/>
      <c r="BT9" s="408"/>
      <c r="BU9" s="409"/>
      <c r="BV9" s="407">
        <v>-132306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14.2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6166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4170</v>
      </c>
      <c r="BO10" s="408"/>
      <c r="BP10" s="408"/>
      <c r="BQ10" s="408"/>
      <c r="BR10" s="408"/>
      <c r="BS10" s="408"/>
      <c r="BT10" s="408"/>
      <c r="BU10" s="409"/>
      <c r="BV10" s="407">
        <v>3817</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5605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307716</v>
      </c>
      <c r="BO12" s="408"/>
      <c r="BP12" s="408"/>
      <c r="BQ12" s="408"/>
      <c r="BR12" s="408"/>
      <c r="BS12" s="408"/>
      <c r="BT12" s="408"/>
      <c r="BU12" s="409"/>
      <c r="BV12" s="407">
        <v>166653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5543</v>
      </c>
      <c r="S13" s="492"/>
      <c r="T13" s="492"/>
      <c r="U13" s="492"/>
      <c r="V13" s="493"/>
      <c r="W13" s="423" t="s">
        <v>131</v>
      </c>
      <c r="X13" s="424"/>
      <c r="Y13" s="424"/>
      <c r="Z13" s="424"/>
      <c r="AA13" s="424"/>
      <c r="AB13" s="414"/>
      <c r="AC13" s="458">
        <v>377</v>
      </c>
      <c r="AD13" s="459"/>
      <c r="AE13" s="459"/>
      <c r="AF13" s="459"/>
      <c r="AG13" s="501"/>
      <c r="AH13" s="458">
        <v>341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-276947</v>
      </c>
      <c r="BO13" s="408"/>
      <c r="BP13" s="408"/>
      <c r="BQ13" s="408"/>
      <c r="BR13" s="408"/>
      <c r="BS13" s="408"/>
      <c r="BT13" s="408"/>
      <c r="BU13" s="409"/>
      <c r="BV13" s="407">
        <v>-295142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10.3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5738</v>
      </c>
      <c r="S14" s="492"/>
      <c r="T14" s="492"/>
      <c r="U14" s="492"/>
      <c r="V14" s="493"/>
      <c r="W14" s="397"/>
      <c r="X14" s="398"/>
      <c r="Y14" s="398"/>
      <c r="Z14" s="398"/>
      <c r="AA14" s="398"/>
      <c r="AB14" s="387"/>
      <c r="AC14" s="494">
        <v>13.2</v>
      </c>
      <c r="AD14" s="495"/>
      <c r="AE14" s="495"/>
      <c r="AF14" s="495"/>
      <c r="AG14" s="496"/>
      <c r="AH14" s="494">
        <v>11.2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44</v>
      </c>
      <c r="CU14" s="506"/>
      <c r="CV14" s="506"/>
      <c r="CW14" s="506"/>
      <c r="CX14" s="506"/>
      <c r="CY14" s="506"/>
      <c r="CZ14" s="506"/>
      <c r="DA14" s="507"/>
      <c r="DB14" s="505">
        <v>58.1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5676</v>
      </c>
      <c r="S15" s="492"/>
      <c r="T15" s="492"/>
      <c r="U15" s="492"/>
      <c r="V15" s="493"/>
      <c r="W15" s="423" t="s">
        <v>137</v>
      </c>
      <c r="X15" s="424"/>
      <c r="Y15" s="424"/>
      <c r="Z15" s="424"/>
      <c r="AA15" s="424"/>
      <c r="AB15" s="414"/>
      <c r="AC15" s="458">
        <v>825</v>
      </c>
      <c r="AD15" s="459"/>
      <c r="AE15" s="459"/>
      <c r="AF15" s="459"/>
      <c r="AG15" s="501"/>
      <c r="AH15" s="458">
        <v>881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818193</v>
      </c>
      <c r="BO15" s="371"/>
      <c r="BP15" s="371"/>
      <c r="BQ15" s="371"/>
      <c r="BR15" s="371"/>
      <c r="BS15" s="371"/>
      <c r="BT15" s="371"/>
      <c r="BU15" s="372"/>
      <c r="BV15" s="370">
        <v>789057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3548715</v>
      </c>
      <c r="BO16" s="408"/>
      <c r="BP16" s="408"/>
      <c r="BQ16" s="408"/>
      <c r="BR16" s="408"/>
      <c r="BS16" s="408"/>
      <c r="BT16" s="408"/>
      <c r="BU16" s="409"/>
      <c r="BV16" s="407">
        <v>3566646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1645</v>
      </c>
      <c r="AD17" s="459"/>
      <c r="AE17" s="459"/>
      <c r="AF17" s="459"/>
      <c r="AG17" s="501"/>
      <c r="AH17" s="458">
        <v>1829</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1017485</v>
      </c>
      <c r="BO17" s="408"/>
      <c r="BP17" s="408"/>
      <c r="BQ17" s="408"/>
      <c r="BR17" s="408"/>
      <c r="BS17" s="408"/>
      <c r="BT17" s="408"/>
      <c r="BU17" s="409"/>
      <c r="BV17" s="407">
        <v>981775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146</v>
      </c>
      <c r="C18" s="450"/>
      <c r="D18" s="450"/>
      <c r="E18" s="533"/>
      <c r="F18" s="533"/>
      <c r="G18" s="533"/>
      <c r="H18" s="533"/>
      <c r="I18" s="533"/>
      <c r="J18" s="533"/>
      <c r="K18" s="533"/>
      <c r="L18" s="534">
        <v>183.86</v>
      </c>
      <c r="M18" s="534"/>
      <c r="N18" s="534"/>
      <c r="O18" s="534"/>
      <c r="P18" s="534"/>
      <c r="Q18" s="534"/>
      <c r="R18" s="535"/>
      <c r="S18" s="535"/>
      <c r="T18" s="535"/>
      <c r="U18" s="535"/>
      <c r="V18" s="536"/>
      <c r="W18" s="425"/>
      <c r="X18" s="426"/>
      <c r="Y18" s="426"/>
      <c r="Z18" s="426"/>
      <c r="AA18" s="426"/>
      <c r="AB18" s="417"/>
      <c r="AC18" s="537">
        <v>57.8</v>
      </c>
      <c r="AD18" s="538"/>
      <c r="AE18" s="538"/>
      <c r="AF18" s="538"/>
      <c r="AG18" s="539"/>
      <c r="AH18" s="537">
        <v>59.9</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3234783</v>
      </c>
      <c r="BO18" s="408"/>
      <c r="BP18" s="408"/>
      <c r="BQ18" s="408"/>
      <c r="BR18" s="408"/>
      <c r="BS18" s="408"/>
      <c r="BT18" s="408"/>
      <c r="BU18" s="409"/>
      <c r="BV18" s="407">
        <v>3127524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148</v>
      </c>
      <c r="C19" s="450"/>
      <c r="D19" s="450"/>
      <c r="E19" s="533"/>
      <c r="F19" s="533"/>
      <c r="G19" s="533"/>
      <c r="H19" s="533"/>
      <c r="I19" s="533"/>
      <c r="J19" s="533"/>
      <c r="K19" s="533"/>
      <c r="L19" s="541">
        <v>30</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4531227</v>
      </c>
      <c r="BO19" s="408"/>
      <c r="BP19" s="408"/>
      <c r="BQ19" s="408"/>
      <c r="BR19" s="408"/>
      <c r="BS19" s="408"/>
      <c r="BT19" s="408"/>
      <c r="BU19" s="409"/>
      <c r="BV19" s="407">
        <v>4598964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150</v>
      </c>
      <c r="C20" s="450"/>
      <c r="D20" s="450"/>
      <c r="E20" s="533"/>
      <c r="F20" s="533"/>
      <c r="G20" s="533"/>
      <c r="H20" s="533"/>
      <c r="I20" s="533"/>
      <c r="J20" s="533"/>
      <c r="K20" s="533"/>
      <c r="L20" s="541">
        <v>2318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5835138</v>
      </c>
      <c r="BO22" s="371"/>
      <c r="BP22" s="371"/>
      <c r="BQ22" s="371"/>
      <c r="BR22" s="371"/>
      <c r="BS22" s="371"/>
      <c r="BT22" s="371"/>
      <c r="BU22" s="372"/>
      <c r="BV22" s="370">
        <v>6197437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4407818</v>
      </c>
      <c r="BO23" s="408"/>
      <c r="BP23" s="408"/>
      <c r="BQ23" s="408"/>
      <c r="BR23" s="408"/>
      <c r="BS23" s="408"/>
      <c r="BT23" s="408"/>
      <c r="BU23" s="409"/>
      <c r="BV23" s="407">
        <v>4650478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7660</v>
      </c>
      <c r="R24" s="459"/>
      <c r="S24" s="459"/>
      <c r="T24" s="459"/>
      <c r="U24" s="459"/>
      <c r="V24" s="501"/>
      <c r="W24" s="553"/>
      <c r="X24" s="554"/>
      <c r="Y24" s="555"/>
      <c r="Z24" s="457" t="s">
        <v>161</v>
      </c>
      <c r="AA24" s="437"/>
      <c r="AB24" s="437"/>
      <c r="AC24" s="437"/>
      <c r="AD24" s="437"/>
      <c r="AE24" s="437"/>
      <c r="AF24" s="437"/>
      <c r="AG24" s="438"/>
      <c r="AH24" s="458">
        <v>86</v>
      </c>
      <c r="AI24" s="459"/>
      <c r="AJ24" s="459"/>
      <c r="AK24" s="459"/>
      <c r="AL24" s="501"/>
      <c r="AM24" s="458">
        <v>268234</v>
      </c>
      <c r="AN24" s="459"/>
      <c r="AO24" s="459"/>
      <c r="AP24" s="459"/>
      <c r="AQ24" s="459"/>
      <c r="AR24" s="501"/>
      <c r="AS24" s="458">
        <v>3119</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4083486</v>
      </c>
      <c r="BO24" s="408"/>
      <c r="BP24" s="408"/>
      <c r="BQ24" s="408"/>
      <c r="BR24" s="408"/>
      <c r="BS24" s="408"/>
      <c r="BT24" s="408"/>
      <c r="BU24" s="409"/>
      <c r="BV24" s="407">
        <v>4266489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6050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302130</v>
      </c>
      <c r="BO25" s="371"/>
      <c r="BP25" s="371"/>
      <c r="BQ25" s="371"/>
      <c r="BR25" s="371"/>
      <c r="BS25" s="371"/>
      <c r="BT25" s="371"/>
      <c r="BU25" s="372"/>
      <c r="BV25" s="370">
        <v>492275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5410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2610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36238</v>
      </c>
      <c r="BO27" s="530"/>
      <c r="BP27" s="530"/>
      <c r="BQ27" s="530"/>
      <c r="BR27" s="530"/>
      <c r="BS27" s="530"/>
      <c r="BT27" s="530"/>
      <c r="BU27" s="531"/>
      <c r="BV27" s="529">
        <v>36153</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1960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1533683</v>
      </c>
      <c r="BO28" s="371"/>
      <c r="BP28" s="371"/>
      <c r="BQ28" s="371"/>
      <c r="BR28" s="371"/>
      <c r="BS28" s="371"/>
      <c r="BT28" s="371"/>
      <c r="BU28" s="372"/>
      <c r="BV28" s="370">
        <v>1767228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8</v>
      </c>
      <c r="M29" s="459"/>
      <c r="N29" s="459"/>
      <c r="O29" s="459"/>
      <c r="P29" s="501"/>
      <c r="Q29" s="458">
        <v>1750</v>
      </c>
      <c r="R29" s="459"/>
      <c r="S29" s="459"/>
      <c r="T29" s="459"/>
      <c r="U29" s="459"/>
      <c r="V29" s="501"/>
      <c r="W29" s="556"/>
      <c r="X29" s="557"/>
      <c r="Y29" s="558"/>
      <c r="Z29" s="457" t="s">
        <v>176</v>
      </c>
      <c r="AA29" s="437"/>
      <c r="AB29" s="437"/>
      <c r="AC29" s="437"/>
      <c r="AD29" s="437"/>
      <c r="AE29" s="437"/>
      <c r="AF29" s="437"/>
      <c r="AG29" s="438"/>
      <c r="AH29" s="458">
        <v>86</v>
      </c>
      <c r="AI29" s="459"/>
      <c r="AJ29" s="459"/>
      <c r="AK29" s="459"/>
      <c r="AL29" s="501"/>
      <c r="AM29" s="458">
        <v>268234</v>
      </c>
      <c r="AN29" s="459"/>
      <c r="AO29" s="459"/>
      <c r="AP29" s="459"/>
      <c r="AQ29" s="459"/>
      <c r="AR29" s="501"/>
      <c r="AS29" s="458">
        <v>3119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414079</v>
      </c>
      <c r="BO29" s="408"/>
      <c r="BP29" s="408"/>
      <c r="BQ29" s="408"/>
      <c r="BR29" s="408"/>
      <c r="BS29" s="408"/>
      <c r="BT29" s="408"/>
      <c r="BU29" s="409"/>
      <c r="BV29" s="407">
        <v>392026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97.6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985265</v>
      </c>
      <c r="BO30" s="530"/>
      <c r="BP30" s="530"/>
      <c r="BQ30" s="530"/>
      <c r="BR30" s="530"/>
      <c r="BS30" s="530"/>
      <c r="BT30" s="530"/>
      <c r="BU30" s="531"/>
      <c r="BV30" s="529">
        <v>1087008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長和町国民健康保険特別会計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長和町上水道事業会計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IF('各会計、関係団体の財政状況及び健全化判断比率'!B35="","",'各会計、関係団体の財政状況及び健全化判断比率'!B35)</f>
        <v>長和町観光施設事業特別会計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上田地域広域連合一般会計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長和町振興公社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長和町同和地区住宅新築資金等貸付特別会計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長和町国民健康保険歯科診療所特別会計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長和町特定環境保全公共下水道事業特別会計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上田地域広域連合ふるさと基金特別会計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長和町土地開発公社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長和町後期高齢者医療特別会計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長和町簡易排水施設特別会計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上田地域広域連合介護保険特別会計</v>
      </c>
      <c r="BZ36" s="598"/>
      <c r="CA36" s="598"/>
      <c r="CB36" s="598"/>
      <c r="CC36" s="598"/>
      <c r="CD36" s="598"/>
      <c r="CE36" s="598"/>
      <c r="CF36" s="598"/>
      <c r="CG36" s="598"/>
      <c r="CH36" s="598"/>
      <c r="CI36" s="598"/>
      <c r="CJ36" s="598"/>
      <c r="CK36" s="598"/>
      <c r="CL36" s="598"/>
      <c r="CM36" s="598"/>
      <c r="CN36" s="181"/>
      <c r="CO36" s="597">
        <f t="shared" si="3"/>
        <v>23</v>
      </c>
      <c r="CP36" s="597"/>
      <c r="CQ36" s="598" t="str">
        <f>IF('各会計、関係団体の財政状況及び健全化判断比率'!BS9="","",'各会計、関係団体の財政状況及び健全化判断比率'!BS9)</f>
        <v>長門牧場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長和町介護保険特別会計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上田地域広域連合消防特別会計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依田窪医療福祉事務組合依田窪病院事業特別会計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依田窪医療福祉事務組合依田窪老人保健施設特別会計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依田窪医療福祉事務組合依田窪病院病院訪問看護ステーション特別会計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上田市長和町中学校組合一般会計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長野県市町村自治振興組合一般会計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長野県後期高齢者医療広域連合一般会計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0a+AZ9OQryhtuuEN0H1pmXvEu8dPsGeoE87CoBGVgQ6nCPmvgzjObJxJ4pAyXBOE/HQDqHd8OpzOOHwyaMOJQ==" saltValue="zFKLxcVbIqlTvIFoLrnY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4.08</v>
      </c>
      <c r="G34" s="33">
        <v>5.99</v>
      </c>
      <c r="H34" s="33">
        <v>6.52</v>
      </c>
      <c r="I34" s="33">
        <v>7.74</v>
      </c>
      <c r="J34" s="34">
        <v>8.6999999999999993</v>
      </c>
      <c r="K34" s="22"/>
      <c r="L34" s="22"/>
      <c r="M34" s="22"/>
      <c r="N34" s="22"/>
      <c r="O34" s="22"/>
      <c r="P34" s="22"/>
    </row>
    <row r="35" spans="1:16" ht="39" customHeight="1" x14ac:dyDescent="0.15">
      <c r="A35" s="22"/>
      <c r="B35" s="35"/>
      <c r="C35" s="1145" t="s">
        <v>538</v>
      </c>
      <c r="D35" s="1146"/>
      <c r="E35" s="1147"/>
      <c r="F35" s="36">
        <v>4.29</v>
      </c>
      <c r="G35" s="37">
        <v>5.13</v>
      </c>
      <c r="H35" s="37">
        <v>6.96</v>
      </c>
      <c r="I35" s="37">
        <v>3.62</v>
      </c>
      <c r="J35" s="38">
        <v>4.3499999999999996</v>
      </c>
      <c r="K35" s="22"/>
      <c r="L35" s="22"/>
      <c r="M35" s="22"/>
      <c r="N35" s="22"/>
      <c r="O35" s="22"/>
      <c r="P35" s="22"/>
    </row>
    <row r="36" spans="1:16" ht="39" customHeight="1" x14ac:dyDescent="0.15">
      <c r="A36" s="22"/>
      <c r="B36" s="35"/>
      <c r="C36" s="1145" t="s">
        <v>539</v>
      </c>
      <c r="D36" s="1146"/>
      <c r="E36" s="1147"/>
      <c r="F36" s="36">
        <v>1.98</v>
      </c>
      <c r="G36" s="37">
        <v>2.48</v>
      </c>
      <c r="H36" s="37">
        <v>2.6</v>
      </c>
      <c r="I36" s="37">
        <v>2.56</v>
      </c>
      <c r="J36" s="38">
        <v>2.02</v>
      </c>
      <c r="K36" s="22"/>
      <c r="L36" s="22"/>
      <c r="M36" s="22"/>
      <c r="N36" s="22"/>
      <c r="O36" s="22"/>
      <c r="P36" s="22"/>
    </row>
    <row r="37" spans="1:16" ht="39" customHeight="1" x14ac:dyDescent="0.15">
      <c r="A37" s="22"/>
      <c r="B37" s="35"/>
      <c r="C37" s="1145" t="s">
        <v>540</v>
      </c>
      <c r="D37" s="1146"/>
      <c r="E37" s="1147"/>
      <c r="F37" s="36">
        <v>0</v>
      </c>
      <c r="G37" s="37">
        <v>0.53</v>
      </c>
      <c r="H37" s="37">
        <v>0.84</v>
      </c>
      <c r="I37" s="37">
        <v>1.51</v>
      </c>
      <c r="J37" s="38">
        <v>1.86</v>
      </c>
      <c r="K37" s="22"/>
      <c r="L37" s="22"/>
      <c r="M37" s="22"/>
      <c r="N37" s="22"/>
      <c r="O37" s="22"/>
      <c r="P37" s="22"/>
    </row>
    <row r="38" spans="1:16" ht="39" customHeight="1" x14ac:dyDescent="0.15">
      <c r="A38" s="22"/>
      <c r="B38" s="35"/>
      <c r="C38" s="1145" t="s">
        <v>541</v>
      </c>
      <c r="D38" s="1146"/>
      <c r="E38" s="1147"/>
      <c r="F38" s="36">
        <v>0.33</v>
      </c>
      <c r="G38" s="37">
        <v>0.4</v>
      </c>
      <c r="H38" s="37">
        <v>0.42</v>
      </c>
      <c r="I38" s="37">
        <v>0.47</v>
      </c>
      <c r="J38" s="38">
        <v>0.52</v>
      </c>
      <c r="K38" s="22"/>
      <c r="L38" s="22"/>
      <c r="M38" s="22"/>
      <c r="N38" s="22"/>
      <c r="O38" s="22"/>
      <c r="P38" s="22"/>
    </row>
    <row r="39" spans="1:16" ht="39" customHeight="1" x14ac:dyDescent="0.15">
      <c r="A39" s="22"/>
      <c r="B39" s="35"/>
      <c r="C39" s="1145" t="s">
        <v>542</v>
      </c>
      <c r="D39" s="1146"/>
      <c r="E39" s="1147"/>
      <c r="F39" s="36">
        <v>0.44</v>
      </c>
      <c r="G39" s="37">
        <v>0.49</v>
      </c>
      <c r="H39" s="37">
        <v>0.38</v>
      </c>
      <c r="I39" s="37">
        <v>0.35</v>
      </c>
      <c r="J39" s="38">
        <v>0.51</v>
      </c>
      <c r="K39" s="22"/>
      <c r="L39" s="22"/>
      <c r="M39" s="22"/>
      <c r="N39" s="22"/>
      <c r="O39" s="22"/>
      <c r="P39" s="22"/>
    </row>
    <row r="40" spans="1:16" ht="39" customHeight="1" x14ac:dyDescent="0.15">
      <c r="A40" s="22"/>
      <c r="B40" s="35"/>
      <c r="C40" s="1145" t="s">
        <v>543</v>
      </c>
      <c r="D40" s="1146"/>
      <c r="E40" s="1147"/>
      <c r="F40" s="36">
        <v>0.75</v>
      </c>
      <c r="G40" s="37">
        <v>0.72</v>
      </c>
      <c r="H40" s="37">
        <v>0.35</v>
      </c>
      <c r="I40" s="37">
        <v>0.32</v>
      </c>
      <c r="J40" s="38">
        <v>0.21</v>
      </c>
      <c r="K40" s="22"/>
      <c r="L40" s="22"/>
      <c r="M40" s="22"/>
      <c r="N40" s="22"/>
      <c r="O40" s="22"/>
      <c r="P40" s="22"/>
    </row>
    <row r="41" spans="1:16" ht="39" customHeight="1" x14ac:dyDescent="0.15">
      <c r="A41" s="22"/>
      <c r="B41" s="35"/>
      <c r="C41" s="1145" t="s">
        <v>544</v>
      </c>
      <c r="D41" s="1146"/>
      <c r="E41" s="1147"/>
      <c r="F41" s="36">
        <v>0.15</v>
      </c>
      <c r="G41" s="37">
        <v>0.15</v>
      </c>
      <c r="H41" s="37">
        <v>0.15</v>
      </c>
      <c r="I41" s="37">
        <v>0.17</v>
      </c>
      <c r="J41" s="38">
        <v>0.18</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0.25</v>
      </c>
      <c r="G43" s="42">
        <v>0</v>
      </c>
      <c r="H43" s="42">
        <v>0.01</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RgxgF15zWvIINk5A7i5pQO7ZIQFx2g87iE0KrSpxt7kDpvfWz+qIahF0KNeXSl3SMT7NQ5iz3EGb61GyRatxQ==" saltValue="ya+kZA1oJScrqxnsa0W0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779</v>
      </c>
      <c r="L45" s="60">
        <v>744</v>
      </c>
      <c r="M45" s="60">
        <v>764</v>
      </c>
      <c r="N45" s="60">
        <v>693</v>
      </c>
      <c r="O45" s="61">
        <v>657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273</v>
      </c>
      <c r="L48" s="64">
        <v>289</v>
      </c>
      <c r="M48" s="64">
        <v>285</v>
      </c>
      <c r="N48" s="64">
        <v>285</v>
      </c>
      <c r="O48" s="65">
        <v>285</v>
      </c>
      <c r="P48" s="48"/>
      <c r="Q48" s="48"/>
      <c r="R48" s="48"/>
      <c r="S48" s="48"/>
      <c r="T48" s="48"/>
      <c r="U48" s="48"/>
    </row>
    <row r="49" spans="1:21" ht="30.75" customHeight="1" x14ac:dyDescent="0.15">
      <c r="A49" s="48"/>
      <c r="B49" s="1155"/>
      <c r="C49" s="1156"/>
      <c r="D49" s="62"/>
      <c r="E49" s="1161" t="s">
        <v>14</v>
      </c>
      <c r="F49" s="1161"/>
      <c r="G49" s="1161"/>
      <c r="H49" s="1161"/>
      <c r="I49" s="1161"/>
      <c r="J49" s="1162"/>
      <c r="K49" s="63">
        <v>132</v>
      </c>
      <c r="L49" s="64">
        <v>129</v>
      </c>
      <c r="M49" s="64">
        <v>133</v>
      </c>
      <c r="N49" s="64">
        <v>148</v>
      </c>
      <c r="O49" s="65">
        <v>176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842</v>
      </c>
      <c r="L52" s="64">
        <v>830</v>
      </c>
      <c r="M52" s="64">
        <v>857</v>
      </c>
      <c r="N52" s="64">
        <v>861</v>
      </c>
      <c r="O52" s="65">
        <v>820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342</v>
      </c>
      <c r="L53" s="69">
        <v>332</v>
      </c>
      <c r="M53" s="69">
        <v>325</v>
      </c>
      <c r="N53" s="69">
        <v>265</v>
      </c>
      <c r="O53" s="70">
        <v>298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MGURxvB02kalecfc4u665I7cuMfLZ5sVxVy99E4odacQp1Y7mTcgLuiX3VBqIQosAUc8dFvAvc38opE7Jef6A==" saltValue="6c4lT5FG1yq1XM7gAxY8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6648</v>
      </c>
      <c r="J41" s="356">
        <v>6577</v>
      </c>
      <c r="K41" s="356">
        <v>6351</v>
      </c>
      <c r="L41" s="356">
        <v>6197</v>
      </c>
      <c r="M41" s="357">
        <v>5835</v>
      </c>
    </row>
    <row r="42" spans="2:13" ht="27.75" customHeight="1" x14ac:dyDescent="0.15">
      <c r="B42" s="1186"/>
      <c r="C42" s="1187"/>
      <c r="D42" s="106"/>
      <c r="E42" s="1192" t="s">
        <v>32</v>
      </c>
      <c r="F42" s="1192"/>
      <c r="G42" s="1192"/>
      <c r="H42" s="1193"/>
      <c r="I42" s="358">
        <v>1067</v>
      </c>
      <c r="J42" s="359">
        <v>819</v>
      </c>
      <c r="K42" s="359">
        <v>708</v>
      </c>
      <c r="L42" s="359">
        <v>492</v>
      </c>
      <c r="M42" s="360">
        <v>302</v>
      </c>
    </row>
    <row r="43" spans="2:13" ht="27.75" customHeight="1" x14ac:dyDescent="0.15">
      <c r="B43" s="1186"/>
      <c r="C43" s="1187"/>
      <c r="D43" s="106"/>
      <c r="E43" s="1192" t="s">
        <v>33</v>
      </c>
      <c r="F43" s="1192"/>
      <c r="G43" s="1192"/>
      <c r="H43" s="1193"/>
      <c r="I43" s="358">
        <v>2501</v>
      </c>
      <c r="J43" s="359">
        <v>2581</v>
      </c>
      <c r="K43" s="359">
        <v>2422</v>
      </c>
      <c r="L43" s="359">
        <v>2247</v>
      </c>
      <c r="M43" s="360">
        <v>2017</v>
      </c>
    </row>
    <row r="44" spans="2:13" ht="27.75" customHeight="1" x14ac:dyDescent="0.15">
      <c r="B44" s="1186"/>
      <c r="C44" s="1187"/>
      <c r="D44" s="106"/>
      <c r="E44" s="1192" t="s">
        <v>34</v>
      </c>
      <c r="F44" s="1192"/>
      <c r="G44" s="1192"/>
      <c r="H44" s="1193"/>
      <c r="I44" s="358">
        <v>1029</v>
      </c>
      <c r="J44" s="359">
        <v>1019</v>
      </c>
      <c r="K44" s="359">
        <v>967</v>
      </c>
      <c r="L44" s="359">
        <v>1091</v>
      </c>
      <c r="M44" s="360">
        <v>1044</v>
      </c>
    </row>
    <row r="45" spans="2:13" ht="27.75" customHeight="1" x14ac:dyDescent="0.15">
      <c r="B45" s="1186"/>
      <c r="C45" s="1187"/>
      <c r="D45" s="106"/>
      <c r="E45" s="1192" t="s">
        <v>35</v>
      </c>
      <c r="F45" s="1192"/>
      <c r="G45" s="1192"/>
      <c r="H45" s="1193"/>
      <c r="I45" s="358">
        <v>1320</v>
      </c>
      <c r="J45" s="359">
        <v>1335</v>
      </c>
      <c r="K45" s="359">
        <v>1286</v>
      </c>
      <c r="L45" s="359">
        <v>1333</v>
      </c>
      <c r="M45" s="360">
        <v>1296</v>
      </c>
    </row>
    <row r="46" spans="2:13" ht="27.75" customHeight="1" x14ac:dyDescent="0.15">
      <c r="B46" s="1186"/>
      <c r="C46" s="1187"/>
      <c r="D46" s="107"/>
      <c r="E46" s="1192" t="s">
        <v>36</v>
      </c>
      <c r="F46" s="1192"/>
      <c r="G46" s="1192"/>
      <c r="H46" s="1193"/>
      <c r="I46" s="358" t="s">
        <v>490</v>
      </c>
      <c r="J46" s="359" t="s">
        <v>490</v>
      </c>
      <c r="K46" s="359" t="s">
        <v>490</v>
      </c>
      <c r="L46" s="359" t="s">
        <v>490</v>
      </c>
      <c r="M46" s="360" t="s">
        <v>490</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3065</v>
      </c>
      <c r="J50" s="359">
        <v>2688</v>
      </c>
      <c r="K50" s="359">
        <v>2861</v>
      </c>
      <c r="L50" s="359">
        <v>2967</v>
      </c>
      <c r="M50" s="360">
        <v>3009</v>
      </c>
    </row>
    <row r="51" spans="2:13" ht="27.75" customHeight="1" x14ac:dyDescent="0.15">
      <c r="B51" s="1186"/>
      <c r="C51" s="1187"/>
      <c r="D51" s="106"/>
      <c r="E51" s="1192" t="s">
        <v>42</v>
      </c>
      <c r="F51" s="1192"/>
      <c r="G51" s="1192"/>
      <c r="H51" s="1193"/>
      <c r="I51" s="358">
        <v>241</v>
      </c>
      <c r="J51" s="359">
        <v>178</v>
      </c>
      <c r="K51" s="359">
        <v>119</v>
      </c>
      <c r="L51" s="359">
        <v>98</v>
      </c>
      <c r="M51" s="360">
        <v>70</v>
      </c>
    </row>
    <row r="52" spans="2:13" ht="27.75" customHeight="1" x14ac:dyDescent="0.15">
      <c r="B52" s="1188"/>
      <c r="C52" s="1189"/>
      <c r="D52" s="106"/>
      <c r="E52" s="1192" t="s">
        <v>43</v>
      </c>
      <c r="F52" s="1192"/>
      <c r="G52" s="1192"/>
      <c r="H52" s="1193"/>
      <c r="I52" s="358">
        <v>7233</v>
      </c>
      <c r="J52" s="359">
        <v>7300</v>
      </c>
      <c r="K52" s="359">
        <v>6998</v>
      </c>
      <c r="L52" s="359">
        <v>6568</v>
      </c>
      <c r="M52" s="360">
        <v>6103</v>
      </c>
    </row>
    <row r="53" spans="2:13" ht="27.75" customHeight="1" thickBot="1" x14ac:dyDescent="0.2">
      <c r="B53" s="1199" t="s">
        <v>19</v>
      </c>
      <c r="C53" s="1200"/>
      <c r="D53" s="110"/>
      <c r="E53" s="1201" t="s">
        <v>44</v>
      </c>
      <c r="F53" s="1201"/>
      <c r="G53" s="1201"/>
      <c r="H53" s="1202"/>
      <c r="I53" s="361">
        <v>2027</v>
      </c>
      <c r="J53" s="362">
        <v>2166</v>
      </c>
      <c r="K53" s="362">
        <v>1755</v>
      </c>
      <c r="L53" s="362">
        <v>1729</v>
      </c>
      <c r="M53" s="363">
        <v>1312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Qm2nkOSl1t6hr6nUGEtV8Vg3DHVfYbsYw7jeSpgV0WfZWNjpwAeDml7lJ/oiWsqvI1OQz627p6esHpic1TNbA==" saltValue="hS4Dazgac1UOyjuwDY2q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1700</v>
      </c>
      <c r="G55" s="122">
        <v>1767</v>
      </c>
      <c r="H55" s="123">
        <v>1534</v>
      </c>
    </row>
    <row r="56" spans="2:8" ht="52.5" customHeight="1" x14ac:dyDescent="0.15">
      <c r="B56" s="124"/>
      <c r="C56" s="1213" t="s">
        <v>47</v>
      </c>
      <c r="D56" s="1213"/>
      <c r="E56" s="1214"/>
      <c r="F56" s="125">
        <v>391</v>
      </c>
      <c r="G56" s="125">
        <v>392</v>
      </c>
      <c r="H56" s="126">
        <v>414</v>
      </c>
    </row>
    <row r="57" spans="2:8" ht="53.25" customHeight="1" x14ac:dyDescent="0.15">
      <c r="B57" s="124"/>
      <c r="C57" s="1215" t="s">
        <v>48</v>
      </c>
      <c r="D57" s="1215"/>
      <c r="E57" s="1216"/>
      <c r="F57" s="127">
        <v>977</v>
      </c>
      <c r="G57" s="127">
        <v>1087</v>
      </c>
      <c r="H57" s="128">
        <v>985</v>
      </c>
    </row>
    <row r="58" spans="2:8" ht="45.75" customHeight="1" x14ac:dyDescent="0.15">
      <c r="B58" s="129"/>
      <c r="C58" s="1203" t="s">
        <v>570</v>
      </c>
      <c r="D58" s="1204"/>
      <c r="E58" s="1205"/>
      <c r="F58" s="130">
        <v>682</v>
      </c>
      <c r="G58" s="130">
        <v>566</v>
      </c>
      <c r="H58" s="131">
        <v>463</v>
      </c>
    </row>
    <row r="59" spans="2:8" ht="45.75" customHeight="1" x14ac:dyDescent="0.15">
      <c r="B59" s="129"/>
      <c r="C59" s="1203" t="s">
        <v>571</v>
      </c>
      <c r="D59" s="1204"/>
      <c r="E59" s="1205"/>
      <c r="F59" s="130">
        <v>42</v>
      </c>
      <c r="G59" s="130">
        <v>237</v>
      </c>
      <c r="H59" s="131">
        <v>232</v>
      </c>
    </row>
    <row r="60" spans="2:8" ht="45.75" customHeight="1" x14ac:dyDescent="0.15">
      <c r="B60" s="129"/>
      <c r="C60" s="1203" t="s">
        <v>572</v>
      </c>
      <c r="D60" s="1204"/>
      <c r="E60" s="1205"/>
      <c r="F60" s="130">
        <v>97</v>
      </c>
      <c r="G60" s="130">
        <v>97</v>
      </c>
      <c r="H60" s="131">
        <v>97</v>
      </c>
    </row>
    <row r="61" spans="2:8" ht="45.75" customHeight="1" x14ac:dyDescent="0.15">
      <c r="B61" s="129"/>
      <c r="C61" s="1203" t="s">
        <v>573</v>
      </c>
      <c r="D61" s="1204"/>
      <c r="E61" s="1205"/>
      <c r="F61" s="130">
        <v>54</v>
      </c>
      <c r="G61" s="130">
        <v>65</v>
      </c>
      <c r="H61" s="131">
        <v>73</v>
      </c>
    </row>
    <row r="62" spans="2:8" ht="45.75" customHeight="1" thickBot="1" x14ac:dyDescent="0.2">
      <c r="B62" s="132"/>
      <c r="C62" s="1206" t="s">
        <v>574</v>
      </c>
      <c r="D62" s="1207"/>
      <c r="E62" s="1208"/>
      <c r="F62" s="133">
        <v>29</v>
      </c>
      <c r="G62" s="133">
        <v>43</v>
      </c>
      <c r="H62" s="134">
        <v>50</v>
      </c>
    </row>
    <row r="63" spans="2:8" ht="52.5" customHeight="1" thickBot="1" x14ac:dyDescent="0.2">
      <c r="B63" s="135"/>
      <c r="C63" s="1209" t="s">
        <v>49</v>
      </c>
      <c r="D63" s="1209"/>
      <c r="E63" s="1210"/>
      <c r="F63" s="136">
        <v>3068</v>
      </c>
      <c r="G63" s="136">
        <v>3246</v>
      </c>
      <c r="H63" s="137">
        <v>2933</v>
      </c>
    </row>
    <row r="64" spans="2:8" x14ac:dyDescent="0.15"/>
  </sheetData>
  <sheetProtection algorithmName="SHA-512" hashValue="fs5/sM4AANVyiQjGiE1RBUjOvjPpfh/BophBeuIqYGk9wSezS0bgWwcNHb6mDhSJ7LM7cs4pI72m+ZptgCAB2g==" saltValue="11F5NnX+C5zo8rMQ5g2l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177184</v>
      </c>
      <c r="E3" s="156"/>
      <c r="F3" s="157">
        <v>126262</v>
      </c>
      <c r="G3" s="158"/>
      <c r="H3" s="159"/>
    </row>
    <row r="4" spans="1:8" x14ac:dyDescent="0.15">
      <c r="A4" s="160"/>
      <c r="B4" s="161"/>
      <c r="C4" s="162"/>
      <c r="D4" s="163">
        <v>59577</v>
      </c>
      <c r="E4" s="164"/>
      <c r="F4" s="165">
        <v>56769</v>
      </c>
      <c r="G4" s="166"/>
      <c r="H4" s="167"/>
    </row>
    <row r="5" spans="1:8" x14ac:dyDescent="0.15">
      <c r="A5" s="148" t="s">
        <v>522</v>
      </c>
      <c r="B5" s="153"/>
      <c r="C5" s="154"/>
      <c r="D5" s="155">
        <v>123372</v>
      </c>
      <c r="E5" s="156"/>
      <c r="F5" s="157">
        <v>126525</v>
      </c>
      <c r="G5" s="158"/>
      <c r="H5" s="159"/>
    </row>
    <row r="6" spans="1:8" x14ac:dyDescent="0.15">
      <c r="A6" s="160"/>
      <c r="B6" s="161"/>
      <c r="C6" s="162"/>
      <c r="D6" s="163">
        <v>79822</v>
      </c>
      <c r="E6" s="164"/>
      <c r="F6" s="165">
        <v>67052</v>
      </c>
      <c r="G6" s="166"/>
      <c r="H6" s="167"/>
    </row>
    <row r="7" spans="1:8" x14ac:dyDescent="0.15">
      <c r="A7" s="148" t="s">
        <v>523</v>
      </c>
      <c r="B7" s="153"/>
      <c r="C7" s="154"/>
      <c r="D7" s="155">
        <v>109040</v>
      </c>
      <c r="E7" s="156"/>
      <c r="F7" s="157">
        <v>122054</v>
      </c>
      <c r="G7" s="158"/>
      <c r="H7" s="159"/>
    </row>
    <row r="8" spans="1:8" x14ac:dyDescent="0.15">
      <c r="A8" s="160"/>
      <c r="B8" s="161"/>
      <c r="C8" s="162"/>
      <c r="D8" s="163">
        <v>52310</v>
      </c>
      <c r="E8" s="164"/>
      <c r="F8" s="165">
        <v>68298</v>
      </c>
      <c r="G8" s="166"/>
      <c r="H8" s="167"/>
    </row>
    <row r="9" spans="1:8" x14ac:dyDescent="0.15">
      <c r="A9" s="148" t="s">
        <v>524</v>
      </c>
      <c r="B9" s="153"/>
      <c r="C9" s="154"/>
      <c r="D9" s="155">
        <v>145067</v>
      </c>
      <c r="E9" s="156"/>
      <c r="F9" s="157">
        <v>111644</v>
      </c>
      <c r="G9" s="158"/>
      <c r="H9" s="159"/>
    </row>
    <row r="10" spans="1:8" x14ac:dyDescent="0.15">
      <c r="A10" s="160"/>
      <c r="B10" s="161"/>
      <c r="C10" s="162"/>
      <c r="D10" s="163">
        <v>89166</v>
      </c>
      <c r="E10" s="164"/>
      <c r="F10" s="165">
        <v>66606</v>
      </c>
      <c r="G10" s="166"/>
      <c r="H10" s="167"/>
    </row>
    <row r="11" spans="1:8" x14ac:dyDescent="0.15">
      <c r="A11" s="148" t="s">
        <v>525</v>
      </c>
      <c r="B11" s="153"/>
      <c r="C11" s="154"/>
      <c r="D11" s="155">
        <v>63540</v>
      </c>
      <c r="E11" s="156"/>
      <c r="F11" s="157">
        <v>127917</v>
      </c>
      <c r="G11" s="158"/>
      <c r="H11" s="159"/>
    </row>
    <row r="12" spans="1:8" x14ac:dyDescent="0.15">
      <c r="A12" s="160"/>
      <c r="B12" s="161"/>
      <c r="C12" s="168"/>
      <c r="D12" s="163">
        <v>54723</v>
      </c>
      <c r="E12" s="164"/>
      <c r="F12" s="165">
        <v>69746</v>
      </c>
      <c r="G12" s="166"/>
      <c r="H12" s="167"/>
    </row>
    <row r="13" spans="1:8" x14ac:dyDescent="0.15">
      <c r="A13" s="148"/>
      <c r="B13" s="153"/>
      <c r="C13" s="169"/>
      <c r="D13" s="170">
        <v>123641</v>
      </c>
      <c r="E13" s="171"/>
      <c r="F13" s="172">
        <v>122880</v>
      </c>
      <c r="G13" s="173"/>
      <c r="H13" s="159"/>
    </row>
    <row r="14" spans="1:8" x14ac:dyDescent="0.15">
      <c r="A14" s="160"/>
      <c r="B14" s="161"/>
      <c r="C14" s="162"/>
      <c r="D14" s="163">
        <v>67120</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4.4400000000000004</v>
      </c>
      <c r="C19" s="174">
        <f>ROUND(VALUE(SUBSTITUTE(実質収支比率等に係る経年分析!G$48,"▲","-")),2)</f>
        <v>5.28</v>
      </c>
      <c r="D19" s="174">
        <f>ROUND(VALUE(SUBSTITUTE(実質収支比率等に係る経年分析!H$48,"▲","-")),2)</f>
        <v>7.12</v>
      </c>
      <c r="E19" s="174">
        <f>ROUND(VALUE(SUBSTITUTE(実質収支比率等に係る経年分析!I$48,"▲","-")),2)</f>
        <v>3.8</v>
      </c>
      <c r="F19" s="174">
        <f>ROUND(VALUE(SUBSTITUTE(実質収支比率等に係る経年分析!J$48,"▲","-")),2)</f>
        <v>4.54</v>
      </c>
    </row>
    <row r="20" spans="1:11" x14ac:dyDescent="0.15">
      <c r="A20" s="174" t="s">
        <v>53</v>
      </c>
      <c r="B20" s="174">
        <f>ROUND(VALUE(SUBSTITUTE(実質収支比率等に係る経年分析!F$47,"▲","-")),2)</f>
        <v>54.5</v>
      </c>
      <c r="C20" s="174">
        <f>ROUND(VALUE(SUBSTITUTE(実質収支比率等に係る経年分析!G$47,"▲","-")),2)</f>
        <v>43.18</v>
      </c>
      <c r="D20" s="174">
        <f>ROUND(VALUE(SUBSTITUTE(実質収支比率等に係る経年分析!H$47,"▲","-")),2)</f>
        <v>43.81</v>
      </c>
      <c r="E20" s="174">
        <f>ROUND(VALUE(SUBSTITUTE(実質収支比率等に係る経年分析!I$47,"▲","-")),2)</f>
        <v>46.58</v>
      </c>
      <c r="F20" s="174">
        <f>ROUND(VALUE(SUBSTITUTE(実質収支比率等に係る経年分析!J$47,"▲","-")),2)</f>
        <v>40.75</v>
      </c>
    </row>
    <row r="21" spans="1:11" x14ac:dyDescent="0.15">
      <c r="A21" s="174" t="s">
        <v>54</v>
      </c>
      <c r="B21" s="174">
        <f>IF(ISNUMBER(VALUE(SUBSTITUTE(実質収支比率等に係る経年分析!F$49,"▲","-"))),ROUND(VALUE(SUBSTITUTE(実質収支比率等に係る経年分析!F$49,"▲","-")),2),NA())</f>
        <v>-10.42</v>
      </c>
      <c r="C21" s="174">
        <f>IF(ISNUMBER(VALUE(SUBSTITUTE(実質収支比率等に係る経年分析!G$49,"▲","-"))),ROUND(VALUE(SUBSTITUTE(実質収支比率等に係る経年分析!G$49,"▲","-")),2),NA())</f>
        <v>-11.3</v>
      </c>
      <c r="D21" s="174">
        <f>IF(ISNUMBER(VALUE(SUBSTITUTE(実質収支比率等に係る経年分析!H$49,"▲","-"))),ROUND(VALUE(SUBSTITUTE(実質収支比率等に係る経年分析!H$49,"▲","-")),2),NA())</f>
        <v>1.32</v>
      </c>
      <c r="E21" s="174">
        <f>IF(ISNUMBER(VALUE(SUBSTITUTE(実質収支比率等に係る経年分析!I$49,"▲","-"))),ROUND(VALUE(SUBSTITUTE(実質収支比率等に係る経年分析!I$49,"▲","-")),2),NA())</f>
        <v>-7.78</v>
      </c>
      <c r="F21" s="174">
        <f>IF(ISNUMBER(VALUE(SUBSTITUTE(実質収支比率等に係る経年分析!J$49,"▲","-"))),ROUND(VALUE(SUBSTITUTE(実質収支比率等に係る経年分析!J$49,"▲","-")),2),NA())</f>
        <v>-7.36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長和町同和地区住宅新築資金等貸付特別会計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15">
      <c r="A30" s="175" t="str">
        <f>IF(連結実質赤字比率に係る赤字・黒字の構成分析!C$40="",NA(),連結実質赤字比率に係る赤字・黒字の構成分析!C$40)</f>
        <v>長和町国民健康保険特別会計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15">
      <c r="A31" s="175" t="str">
        <f>IF(連結実質赤字比率に係る赤字・黒字の構成分析!C$39="",NA(),連結実質赤字比率に係る赤字・黒字の構成分析!C$39)</f>
        <v>長和町観光施設事業特別会計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0.51</v>
      </c>
    </row>
    <row r="32" spans="1:11" x14ac:dyDescent="0.15">
      <c r="A32" s="175" t="str">
        <f>IF(連結実質赤字比率に係る赤字・黒字の構成分析!C$38="",NA(),連結実質赤字比率に係る赤字・黒字の構成分析!C$38)</f>
        <v>長和町簡易排水施設特別会計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長和町介護保険特別会計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1.86</v>
      </c>
    </row>
    <row r="34" spans="1:16" x14ac:dyDescent="0.15">
      <c r="A34" s="175" t="str">
        <f>IF(連結実質赤字比率に係る赤字・黒字の構成分析!C$36="",NA(),連結実質赤字比率に係る赤字・黒字の構成分析!C$36)</f>
        <v>長和町特定環境保全公共下水道事業特別会計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4.3499999999999996</v>
      </c>
    </row>
    <row r="36" spans="1:16" x14ac:dyDescent="0.15">
      <c r="A36" s="175" t="str">
        <f>IF(連結実質赤字比率に係る赤字・黒字の構成分析!C$34="",NA(),連結実質赤字比率に係る赤字・黒字の構成分析!C$34)</f>
        <v>長和町上水道事業会計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8.6999999999999993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842</v>
      </c>
      <c r="E42" s="176"/>
      <c r="F42" s="176"/>
      <c r="G42" s="176">
        <f>'実質公債費比率（分子）の構造'!L$52</f>
        <v>830</v>
      </c>
      <c r="H42" s="176"/>
      <c r="I42" s="176"/>
      <c r="J42" s="176">
        <f>'実質公債費比率（分子）の構造'!M$52</f>
        <v>857</v>
      </c>
      <c r="K42" s="176"/>
      <c r="L42" s="176"/>
      <c r="M42" s="176">
        <f>'実質公債費比率（分子）の構造'!N$52</f>
        <v>861</v>
      </c>
      <c r="N42" s="176"/>
      <c r="O42" s="176"/>
      <c r="P42" s="176">
        <f>'実質公債費比率（分子）の構造'!O$52</f>
        <v>820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132</v>
      </c>
      <c r="C45" s="176"/>
      <c r="D45" s="176"/>
      <c r="E45" s="176">
        <f>'実質公債費比率（分子）の構造'!L$49</f>
        <v>129</v>
      </c>
      <c r="F45" s="176"/>
      <c r="G45" s="176"/>
      <c r="H45" s="176">
        <f>'実質公債費比率（分子）の構造'!M$49</f>
        <v>133</v>
      </c>
      <c r="I45" s="176"/>
      <c r="J45" s="176"/>
      <c r="K45" s="176">
        <f>'実質公債費比率（分子）の構造'!N$49</f>
        <v>148</v>
      </c>
      <c r="L45" s="176"/>
      <c r="M45" s="176"/>
      <c r="N45" s="176">
        <f>'実質公債費比率（分子）の構造'!O$49</f>
        <v>176</v>
      </c>
      <c r="O45" s="176"/>
      <c r="P45" s="176"/>
    </row>
    <row r="46" spans="1:16" x14ac:dyDescent="0.15">
      <c r="A46" s="176" t="s">
        <v>64</v>
      </c>
      <c r="B46" s="176">
        <f>'実質公債費比率（分子）の構造'!K$48</f>
        <v>273</v>
      </c>
      <c r="C46" s="176"/>
      <c r="D46" s="176"/>
      <c r="E46" s="176">
        <f>'実質公債費比率（分子）の構造'!L$48</f>
        <v>289</v>
      </c>
      <c r="F46" s="176"/>
      <c r="G46" s="176"/>
      <c r="H46" s="176">
        <f>'実質公債費比率（分子）の構造'!M$48</f>
        <v>285</v>
      </c>
      <c r="I46" s="176"/>
      <c r="J46" s="176"/>
      <c r="K46" s="176">
        <f>'実質公債費比率（分子）の構造'!N$48</f>
        <v>285</v>
      </c>
      <c r="L46" s="176"/>
      <c r="M46" s="176"/>
      <c r="N46" s="176">
        <f>'実質公債費比率（分子）の構造'!O$48</f>
        <v>285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779</v>
      </c>
      <c r="C49" s="176"/>
      <c r="D49" s="176"/>
      <c r="E49" s="176">
        <f>'実質公債費比率（分子）の構造'!L$45</f>
        <v>744</v>
      </c>
      <c r="F49" s="176"/>
      <c r="G49" s="176"/>
      <c r="H49" s="176">
        <f>'実質公債費比率（分子）の構造'!M$45</f>
        <v>764</v>
      </c>
      <c r="I49" s="176"/>
      <c r="J49" s="176"/>
      <c r="K49" s="176">
        <f>'実質公債費比率（分子）の構造'!N$45</f>
        <v>693</v>
      </c>
      <c r="L49" s="176"/>
      <c r="M49" s="176"/>
      <c r="N49" s="176">
        <f>'実質公債費比率（分子）の構造'!O$45</f>
        <v>657</v>
      </c>
      <c r="O49" s="176"/>
      <c r="P49" s="176"/>
    </row>
    <row r="50" spans="1:16" x14ac:dyDescent="0.15">
      <c r="A50" s="176" t="s">
        <v>67</v>
      </c>
      <c r="B50" s="176" t="e">
        <f>NA()</f>
        <v>#N/A</v>
      </c>
      <c r="C50" s="176">
        <f>IF(ISNUMBER('実質公債費比率（分子）の構造'!K$53),'実質公債費比率（分子）の構造'!K$53,NA())</f>
        <v>342</v>
      </c>
      <c r="D50" s="176" t="e">
        <f>NA()</f>
        <v>#N/A</v>
      </c>
      <c r="E50" s="176" t="e">
        <f>NA()</f>
        <v>#N/A</v>
      </c>
      <c r="F50" s="176">
        <f>IF(ISNUMBER('実質公債費比率（分子）の構造'!L$53),'実質公債費比率（分子）の構造'!L$53,NA())</f>
        <v>332</v>
      </c>
      <c r="G50" s="176" t="e">
        <f>NA()</f>
        <v>#N/A</v>
      </c>
      <c r="H50" s="176" t="e">
        <f>NA()</f>
        <v>#N/A</v>
      </c>
      <c r="I50" s="176">
        <f>IF(ISNUMBER('実質公債費比率（分子）の構造'!M$53),'実質公債費比率（分子）の構造'!M$53,NA())</f>
        <v>325</v>
      </c>
      <c r="J50" s="176" t="e">
        <f>NA()</f>
        <v>#N/A</v>
      </c>
      <c r="K50" s="176" t="e">
        <f>NA()</f>
        <v>#N/A</v>
      </c>
      <c r="L50" s="176">
        <f>IF(ISNUMBER('実質公債費比率（分子）の構造'!N$53),'実質公債費比率（分子）の構造'!N$53,NA())</f>
        <v>265</v>
      </c>
      <c r="M50" s="176" t="e">
        <f>NA()</f>
        <v>#N/A</v>
      </c>
      <c r="N50" s="176" t="e">
        <f>NA()</f>
        <v>#N/A</v>
      </c>
      <c r="O50" s="176">
        <f>IF(ISNUMBER('実質公債費比率（分子）の構造'!O$53),'実質公債費比率（分子）の構造'!O$53,NA())</f>
        <v>298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7233</v>
      </c>
      <c r="E56" s="175"/>
      <c r="F56" s="175"/>
      <c r="G56" s="175">
        <f>'将来負担比率（分子）の構造'!J$52</f>
        <v>7300</v>
      </c>
      <c r="H56" s="175"/>
      <c r="I56" s="175"/>
      <c r="J56" s="175">
        <f>'将来負担比率（分子）の構造'!K$52</f>
        <v>6998</v>
      </c>
      <c r="K56" s="175"/>
      <c r="L56" s="175"/>
      <c r="M56" s="175">
        <f>'将来負担比率（分子）の構造'!L$52</f>
        <v>6568</v>
      </c>
      <c r="N56" s="175"/>
      <c r="O56" s="175"/>
      <c r="P56" s="175">
        <f>'将来負担比率（分子）の構造'!M$52</f>
        <v>6103</v>
      </c>
    </row>
    <row r="57" spans="1:16" x14ac:dyDescent="0.15">
      <c r="A57" s="175" t="s">
        <v>42</v>
      </c>
      <c r="B57" s="175"/>
      <c r="C57" s="175"/>
      <c r="D57" s="175">
        <f>'将来負担比率（分子）の構造'!I$51</f>
        <v>241</v>
      </c>
      <c r="E57" s="175"/>
      <c r="F57" s="175"/>
      <c r="G57" s="175">
        <f>'将来負担比率（分子）の構造'!J$51</f>
        <v>178</v>
      </c>
      <c r="H57" s="175"/>
      <c r="I57" s="175"/>
      <c r="J57" s="175">
        <f>'将来負担比率（分子）の構造'!K$51</f>
        <v>119</v>
      </c>
      <c r="K57" s="175"/>
      <c r="L57" s="175"/>
      <c r="M57" s="175">
        <f>'将来負担比率（分子）の構造'!L$51</f>
        <v>98</v>
      </c>
      <c r="N57" s="175"/>
      <c r="O57" s="175"/>
      <c r="P57" s="175">
        <f>'将来負担比率（分子）の構造'!M$51</f>
        <v>70</v>
      </c>
    </row>
    <row r="58" spans="1:16" x14ac:dyDescent="0.15">
      <c r="A58" s="175" t="s">
        <v>41</v>
      </c>
      <c r="B58" s="175"/>
      <c r="C58" s="175"/>
      <c r="D58" s="175">
        <f>'将来負担比率（分子）の構造'!I$50</f>
        <v>3065</v>
      </c>
      <c r="E58" s="175"/>
      <c r="F58" s="175"/>
      <c r="G58" s="175">
        <f>'将来負担比率（分子）の構造'!J$50</f>
        <v>2688</v>
      </c>
      <c r="H58" s="175"/>
      <c r="I58" s="175"/>
      <c r="J58" s="175">
        <f>'将来負担比率（分子）の構造'!K$50</f>
        <v>2861</v>
      </c>
      <c r="K58" s="175"/>
      <c r="L58" s="175"/>
      <c r="M58" s="175">
        <f>'将来負担比率（分子）の構造'!L$50</f>
        <v>2967</v>
      </c>
      <c r="N58" s="175"/>
      <c r="O58" s="175"/>
      <c r="P58" s="175">
        <f>'将来負担比率（分子）の構造'!M$50</f>
        <v>3009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1320</v>
      </c>
      <c r="C62" s="175"/>
      <c r="D62" s="175"/>
      <c r="E62" s="175">
        <f>'将来負担比率（分子）の構造'!J$45</f>
        <v>1335</v>
      </c>
      <c r="F62" s="175"/>
      <c r="G62" s="175"/>
      <c r="H62" s="175">
        <f>'将来負担比率（分子）の構造'!K$45</f>
        <v>1286</v>
      </c>
      <c r="I62" s="175"/>
      <c r="J62" s="175"/>
      <c r="K62" s="175">
        <f>'将来負担比率（分子）の構造'!L$45</f>
        <v>1333</v>
      </c>
      <c r="L62" s="175"/>
      <c r="M62" s="175"/>
      <c r="N62" s="175">
        <f>'将来負担比率（分子）の構造'!M$45</f>
        <v>1296</v>
      </c>
      <c r="O62" s="175"/>
      <c r="P62" s="175"/>
    </row>
    <row r="63" spans="1:16" x14ac:dyDescent="0.15">
      <c r="A63" s="175" t="s">
        <v>34</v>
      </c>
      <c r="B63" s="175">
        <f>'将来負担比率（分子）の構造'!I$44</f>
        <v>1029</v>
      </c>
      <c r="C63" s="175"/>
      <c r="D63" s="175"/>
      <c r="E63" s="175">
        <f>'将来負担比率（分子）の構造'!J$44</f>
        <v>1019</v>
      </c>
      <c r="F63" s="175"/>
      <c r="G63" s="175"/>
      <c r="H63" s="175">
        <f>'将来負担比率（分子）の構造'!K$44</f>
        <v>967</v>
      </c>
      <c r="I63" s="175"/>
      <c r="J63" s="175"/>
      <c r="K63" s="175">
        <f>'将来負担比率（分子）の構造'!L$44</f>
        <v>1091</v>
      </c>
      <c r="L63" s="175"/>
      <c r="M63" s="175"/>
      <c r="N63" s="175">
        <f>'将来負担比率（分子）の構造'!M$44</f>
        <v>1044</v>
      </c>
      <c r="O63" s="175"/>
      <c r="P63" s="175"/>
    </row>
    <row r="64" spans="1:16" x14ac:dyDescent="0.15">
      <c r="A64" s="175" t="s">
        <v>33</v>
      </c>
      <c r="B64" s="175">
        <f>'将来負担比率（分子）の構造'!I$43</f>
        <v>2501</v>
      </c>
      <c r="C64" s="175"/>
      <c r="D64" s="175"/>
      <c r="E64" s="175">
        <f>'将来負担比率（分子）の構造'!J$43</f>
        <v>2581</v>
      </c>
      <c r="F64" s="175"/>
      <c r="G64" s="175"/>
      <c r="H64" s="175">
        <f>'将来負担比率（分子）の構造'!K$43</f>
        <v>2422</v>
      </c>
      <c r="I64" s="175"/>
      <c r="J64" s="175"/>
      <c r="K64" s="175">
        <f>'将来負担比率（分子）の構造'!L$43</f>
        <v>2247</v>
      </c>
      <c r="L64" s="175"/>
      <c r="M64" s="175"/>
      <c r="N64" s="175">
        <f>'将来負担比率（分子）の構造'!M$43</f>
        <v>2017</v>
      </c>
      <c r="O64" s="175"/>
      <c r="P64" s="175"/>
    </row>
    <row r="65" spans="1:16" x14ac:dyDescent="0.15">
      <c r="A65" s="175" t="s">
        <v>32</v>
      </c>
      <c r="B65" s="175">
        <f>'将来負担比率（分子）の構造'!I$42</f>
        <v>1067</v>
      </c>
      <c r="C65" s="175"/>
      <c r="D65" s="175"/>
      <c r="E65" s="175">
        <f>'将来負担比率（分子）の構造'!J$42</f>
        <v>819</v>
      </c>
      <c r="F65" s="175"/>
      <c r="G65" s="175"/>
      <c r="H65" s="175">
        <f>'将来負担比率（分子）の構造'!K$42</f>
        <v>708</v>
      </c>
      <c r="I65" s="175"/>
      <c r="J65" s="175"/>
      <c r="K65" s="175">
        <f>'将来負担比率（分子）の構造'!L$42</f>
        <v>492</v>
      </c>
      <c r="L65" s="175"/>
      <c r="M65" s="175"/>
      <c r="N65" s="175">
        <f>'将来負担比率（分子）の構造'!M$42</f>
        <v>302</v>
      </c>
      <c r="O65" s="175"/>
      <c r="P65" s="175"/>
    </row>
    <row r="66" spans="1:16" x14ac:dyDescent="0.15">
      <c r="A66" s="175" t="s">
        <v>31</v>
      </c>
      <c r="B66" s="175">
        <f>'将来負担比率（分子）の構造'!I$41</f>
        <v>6648</v>
      </c>
      <c r="C66" s="175"/>
      <c r="D66" s="175"/>
      <c r="E66" s="175">
        <f>'将来負担比率（分子）の構造'!J$41</f>
        <v>6577</v>
      </c>
      <c r="F66" s="175"/>
      <c r="G66" s="175"/>
      <c r="H66" s="175">
        <f>'将来負担比率（分子）の構造'!K$41</f>
        <v>6351</v>
      </c>
      <c r="I66" s="175"/>
      <c r="J66" s="175"/>
      <c r="K66" s="175">
        <f>'将来負担比率（分子）の構造'!L$41</f>
        <v>6197</v>
      </c>
      <c r="L66" s="175"/>
      <c r="M66" s="175"/>
      <c r="N66" s="175">
        <f>'将来負担比率（分子）の構造'!M$41</f>
        <v>5835</v>
      </c>
      <c r="O66" s="175"/>
      <c r="P66" s="175"/>
    </row>
    <row r="67" spans="1:16" x14ac:dyDescent="0.15">
      <c r="A67" s="175" t="s">
        <v>71</v>
      </c>
      <c r="B67" s="175" t="e">
        <f>NA()</f>
        <v>#N/A</v>
      </c>
      <c r="C67" s="175">
        <f>IF(ISNUMBER('将来負担比率（分子）の構造'!I$53), IF('将来負担比率（分子）の構造'!I$53 &lt; 0, 0, '将来負担比率（分子）の構造'!I$53), NA())</f>
        <v>2027</v>
      </c>
      <c r="D67" s="175" t="e">
        <f>NA()</f>
        <v>#N/A</v>
      </c>
      <c r="E67" s="175" t="e">
        <f>NA()</f>
        <v>#N/A</v>
      </c>
      <c r="F67" s="175">
        <f>IF(ISNUMBER('将来負担比率（分子）の構造'!J$53), IF('将来負担比率（分子）の構造'!J$53 &lt; 0, 0, '将来負担比率（分子）の構造'!J$53), NA())</f>
        <v>2166</v>
      </c>
      <c r="G67" s="175" t="e">
        <f>NA()</f>
        <v>#N/A</v>
      </c>
      <c r="H67" s="175" t="e">
        <f>NA()</f>
        <v>#N/A</v>
      </c>
      <c r="I67" s="175">
        <f>IF(ISNUMBER('将来負担比率（分子）の構造'!K$53), IF('将来負担比率（分子）の構造'!K$53 &lt; 0, 0, '将来負担比率（分子）の構造'!K$53), NA())</f>
        <v>1755</v>
      </c>
      <c r="J67" s="175" t="e">
        <f>NA()</f>
        <v>#N/A</v>
      </c>
      <c r="K67" s="175" t="e">
        <f>NA()</f>
        <v>#N/A</v>
      </c>
      <c r="L67" s="175">
        <f>IF(ISNUMBER('将来負担比率（分子）の構造'!L$53), IF('将来負担比率（分子）の構造'!L$53 &lt; 0, 0, '将来負担比率（分子）の構造'!L$53), NA())</f>
        <v>1729</v>
      </c>
      <c r="M67" s="175" t="e">
        <f>NA()</f>
        <v>#N/A</v>
      </c>
      <c r="N67" s="175" t="e">
        <f>NA()</f>
        <v>#N/A</v>
      </c>
      <c r="O67" s="175">
        <f>IF(ISNUMBER('将来負担比率（分子）の構造'!M$53), IF('将来負担比率（分子）の構造'!M$53 &lt; 0, 0, '将来負担比率（分子）の構造'!M$53), NA())</f>
        <v>1312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1700</v>
      </c>
      <c r="C72" s="179">
        <f>基金残高に係る経年分析!G55</f>
        <v>1767</v>
      </c>
      <c r="D72" s="179">
        <f>基金残高に係る経年分析!H55</f>
        <v>1534</v>
      </c>
    </row>
    <row r="73" spans="1:16" x14ac:dyDescent="0.15">
      <c r="A73" s="178" t="s">
        <v>74</v>
      </c>
      <c r="B73" s="179">
        <f>基金残高に係る経年分析!F56</f>
        <v>391</v>
      </c>
      <c r="C73" s="179">
        <f>基金残高に係る経年分析!G56</f>
        <v>392</v>
      </c>
      <c r="D73" s="179">
        <f>基金残高に係る経年分析!H56</f>
        <v>414</v>
      </c>
    </row>
    <row r="74" spans="1:16" x14ac:dyDescent="0.15">
      <c r="A74" s="178" t="s">
        <v>75</v>
      </c>
      <c r="B74" s="179">
        <f>基金残高に係る経年分析!F57</f>
        <v>977</v>
      </c>
      <c r="C74" s="179">
        <f>基金残高に係る経年分析!G57</f>
        <v>1087</v>
      </c>
      <c r="D74" s="179">
        <f>基金残高に係る経年分析!H57</f>
        <v>985</v>
      </c>
    </row>
  </sheetData>
  <sheetProtection algorithmName="SHA-512" hashValue="+5DO5qVRP6V/DjuGoB8XP+jVrwYcqeCWmz6AQq81h6tQYT2zpdFuEWZxdY2JI9WMY4yGdGu4Tq574D8nlH00Aw==" saltValue="bj+PJeLY18999VXyJX0z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749956</v>
      </c>
      <c r="S5" s="613"/>
      <c r="T5" s="613"/>
      <c r="U5" s="613"/>
      <c r="V5" s="613"/>
      <c r="W5" s="613"/>
      <c r="X5" s="613"/>
      <c r="Y5" s="614"/>
      <c r="Z5" s="615">
        <v>12.4</v>
      </c>
      <c r="AA5" s="615"/>
      <c r="AB5" s="615"/>
      <c r="AC5" s="615"/>
      <c r="AD5" s="616">
        <v>749956</v>
      </c>
      <c r="AE5" s="616"/>
      <c r="AF5" s="616"/>
      <c r="AG5" s="616"/>
      <c r="AH5" s="616"/>
      <c r="AI5" s="616"/>
      <c r="AJ5" s="616"/>
      <c r="AK5" s="616"/>
      <c r="AL5" s="617">
        <v>20</v>
      </c>
      <c r="AM5" s="618"/>
      <c r="AN5" s="618"/>
      <c r="AO5" s="619"/>
      <c r="AP5" s="609" t="s">
        <v>215</v>
      </c>
      <c r="AQ5" s="610"/>
      <c r="AR5" s="610"/>
      <c r="AS5" s="610"/>
      <c r="AT5" s="610"/>
      <c r="AU5" s="610"/>
      <c r="AV5" s="610"/>
      <c r="AW5" s="610"/>
      <c r="AX5" s="610"/>
      <c r="AY5" s="610"/>
      <c r="AZ5" s="610"/>
      <c r="BA5" s="610"/>
      <c r="BB5" s="610"/>
      <c r="BC5" s="610"/>
      <c r="BD5" s="610"/>
      <c r="BE5" s="610"/>
      <c r="BF5" s="611"/>
      <c r="BG5" s="623">
        <v>749956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82899</v>
      </c>
      <c r="S6" s="624"/>
      <c r="T6" s="624"/>
      <c r="U6" s="624"/>
      <c r="V6" s="624"/>
      <c r="W6" s="624"/>
      <c r="X6" s="624"/>
      <c r="Y6" s="625"/>
      <c r="Z6" s="626">
        <v>1.4</v>
      </c>
      <c r="AA6" s="626"/>
      <c r="AB6" s="626"/>
      <c r="AC6" s="626"/>
      <c r="AD6" s="627">
        <v>82899</v>
      </c>
      <c r="AE6" s="627"/>
      <c r="AF6" s="627"/>
      <c r="AG6" s="627"/>
      <c r="AH6" s="627"/>
      <c r="AI6" s="627"/>
      <c r="AJ6" s="627"/>
      <c r="AK6" s="627"/>
      <c r="AL6" s="628">
        <v>2.2000000000000002</v>
      </c>
      <c r="AM6" s="629"/>
      <c r="AN6" s="629"/>
      <c r="AO6" s="630"/>
      <c r="AP6" s="620" t="s">
        <v>220</v>
      </c>
      <c r="AQ6" s="621"/>
      <c r="AR6" s="621"/>
      <c r="AS6" s="621"/>
      <c r="AT6" s="621"/>
      <c r="AU6" s="621"/>
      <c r="AV6" s="621"/>
      <c r="AW6" s="621"/>
      <c r="AX6" s="621"/>
      <c r="AY6" s="621"/>
      <c r="AZ6" s="621"/>
      <c r="BA6" s="621"/>
      <c r="BB6" s="621"/>
      <c r="BC6" s="621"/>
      <c r="BD6" s="621"/>
      <c r="BE6" s="621"/>
      <c r="BF6" s="622"/>
      <c r="BG6" s="623">
        <v>749956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60881</v>
      </c>
      <c r="CS6" s="624"/>
      <c r="CT6" s="624"/>
      <c r="CU6" s="624"/>
      <c r="CV6" s="624"/>
      <c r="CW6" s="624"/>
      <c r="CX6" s="624"/>
      <c r="CY6" s="625"/>
      <c r="CZ6" s="617">
        <v>1</v>
      </c>
      <c r="DA6" s="618"/>
      <c r="DB6" s="618"/>
      <c r="DC6" s="634"/>
      <c r="DD6" s="632">
        <v>4194</v>
      </c>
      <c r="DE6" s="624"/>
      <c r="DF6" s="624"/>
      <c r="DG6" s="624"/>
      <c r="DH6" s="624"/>
      <c r="DI6" s="624"/>
      <c r="DJ6" s="624"/>
      <c r="DK6" s="624"/>
      <c r="DL6" s="624"/>
      <c r="DM6" s="624"/>
      <c r="DN6" s="624"/>
      <c r="DO6" s="624"/>
      <c r="DP6" s="625"/>
      <c r="DQ6" s="632">
        <v>60881</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173</v>
      </c>
      <c r="S7" s="624"/>
      <c r="T7" s="624"/>
      <c r="U7" s="624"/>
      <c r="V7" s="624"/>
      <c r="W7" s="624"/>
      <c r="X7" s="624"/>
      <c r="Y7" s="625"/>
      <c r="Z7" s="626">
        <v>0</v>
      </c>
      <c r="AA7" s="626"/>
      <c r="AB7" s="626"/>
      <c r="AC7" s="626"/>
      <c r="AD7" s="627">
        <v>173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245854</v>
      </c>
      <c r="BH7" s="624"/>
      <c r="BI7" s="624"/>
      <c r="BJ7" s="624"/>
      <c r="BK7" s="624"/>
      <c r="BL7" s="624"/>
      <c r="BM7" s="624"/>
      <c r="BN7" s="625"/>
      <c r="BO7" s="626">
        <v>32.799999999999997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846352</v>
      </c>
      <c r="CS7" s="624"/>
      <c r="CT7" s="624"/>
      <c r="CU7" s="624"/>
      <c r="CV7" s="624"/>
      <c r="CW7" s="624"/>
      <c r="CX7" s="624"/>
      <c r="CY7" s="625"/>
      <c r="CZ7" s="626">
        <v>14.5</v>
      </c>
      <c r="DA7" s="626"/>
      <c r="DB7" s="626"/>
      <c r="DC7" s="626"/>
      <c r="DD7" s="632">
        <v>28714</v>
      </c>
      <c r="DE7" s="624"/>
      <c r="DF7" s="624"/>
      <c r="DG7" s="624"/>
      <c r="DH7" s="624"/>
      <c r="DI7" s="624"/>
      <c r="DJ7" s="624"/>
      <c r="DK7" s="624"/>
      <c r="DL7" s="624"/>
      <c r="DM7" s="624"/>
      <c r="DN7" s="624"/>
      <c r="DO7" s="624"/>
      <c r="DP7" s="625"/>
      <c r="DQ7" s="632">
        <v>666766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3188</v>
      </c>
      <c r="S8" s="624"/>
      <c r="T8" s="624"/>
      <c r="U8" s="624"/>
      <c r="V8" s="624"/>
      <c r="W8" s="624"/>
      <c r="X8" s="624"/>
      <c r="Y8" s="625"/>
      <c r="Z8" s="626">
        <v>0.1</v>
      </c>
      <c r="AA8" s="626"/>
      <c r="AB8" s="626"/>
      <c r="AC8" s="626"/>
      <c r="AD8" s="627">
        <v>3188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17359</v>
      </c>
      <c r="BH8" s="624"/>
      <c r="BI8" s="624"/>
      <c r="BJ8" s="624"/>
      <c r="BK8" s="624"/>
      <c r="BL8" s="624"/>
      <c r="BM8" s="624"/>
      <c r="BN8" s="625"/>
      <c r="BO8" s="626">
        <v>2.2999999999999998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1224109</v>
      </c>
      <c r="CS8" s="624"/>
      <c r="CT8" s="624"/>
      <c r="CU8" s="624"/>
      <c r="CV8" s="624"/>
      <c r="CW8" s="624"/>
      <c r="CX8" s="624"/>
      <c r="CY8" s="625"/>
      <c r="CZ8" s="626">
        <v>21</v>
      </c>
      <c r="DA8" s="626"/>
      <c r="DB8" s="626"/>
      <c r="DC8" s="626"/>
      <c r="DD8" s="632">
        <v>574</v>
      </c>
      <c r="DE8" s="624"/>
      <c r="DF8" s="624"/>
      <c r="DG8" s="624"/>
      <c r="DH8" s="624"/>
      <c r="DI8" s="624"/>
      <c r="DJ8" s="624"/>
      <c r="DK8" s="624"/>
      <c r="DL8" s="624"/>
      <c r="DM8" s="624"/>
      <c r="DN8" s="624"/>
      <c r="DO8" s="624"/>
      <c r="DP8" s="625"/>
      <c r="DQ8" s="632">
        <v>794677</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3174</v>
      </c>
      <c r="S9" s="624"/>
      <c r="T9" s="624"/>
      <c r="U9" s="624"/>
      <c r="V9" s="624"/>
      <c r="W9" s="624"/>
      <c r="X9" s="624"/>
      <c r="Y9" s="625"/>
      <c r="Z9" s="626">
        <v>0.1</v>
      </c>
      <c r="AA9" s="626"/>
      <c r="AB9" s="626"/>
      <c r="AC9" s="626"/>
      <c r="AD9" s="627">
        <v>3174</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206345</v>
      </c>
      <c r="BH9" s="624"/>
      <c r="BI9" s="624"/>
      <c r="BJ9" s="624"/>
      <c r="BK9" s="624"/>
      <c r="BL9" s="624"/>
      <c r="BM9" s="624"/>
      <c r="BN9" s="625"/>
      <c r="BO9" s="626">
        <v>27.5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1014834</v>
      </c>
      <c r="CS9" s="624"/>
      <c r="CT9" s="624"/>
      <c r="CU9" s="624"/>
      <c r="CV9" s="624"/>
      <c r="CW9" s="624"/>
      <c r="CX9" s="624"/>
      <c r="CY9" s="625"/>
      <c r="CZ9" s="626">
        <v>17.399999999999999</v>
      </c>
      <c r="DA9" s="626"/>
      <c r="DB9" s="626"/>
      <c r="DC9" s="626"/>
      <c r="DD9" s="632">
        <v>11415</v>
      </c>
      <c r="DE9" s="624"/>
      <c r="DF9" s="624"/>
      <c r="DG9" s="624"/>
      <c r="DH9" s="624"/>
      <c r="DI9" s="624"/>
      <c r="DJ9" s="624"/>
      <c r="DK9" s="624"/>
      <c r="DL9" s="624"/>
      <c r="DM9" s="624"/>
      <c r="DN9" s="624"/>
      <c r="DO9" s="624"/>
      <c r="DP9" s="625"/>
      <c r="DQ9" s="632">
        <v>810808</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16441</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142459</v>
      </c>
      <c r="S11" s="624"/>
      <c r="T11" s="624"/>
      <c r="U11" s="624"/>
      <c r="V11" s="624"/>
      <c r="W11" s="624"/>
      <c r="X11" s="624"/>
      <c r="Y11" s="625"/>
      <c r="Z11" s="628">
        <v>2.2999999999999998</v>
      </c>
      <c r="AA11" s="629"/>
      <c r="AB11" s="629"/>
      <c r="AC11" s="635"/>
      <c r="AD11" s="632">
        <v>142459</v>
      </c>
      <c r="AE11" s="624"/>
      <c r="AF11" s="624"/>
      <c r="AG11" s="624"/>
      <c r="AH11" s="624"/>
      <c r="AI11" s="624"/>
      <c r="AJ11" s="624"/>
      <c r="AK11" s="625"/>
      <c r="AL11" s="628">
        <v>3.8</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5709</v>
      </c>
      <c r="BH11" s="624"/>
      <c r="BI11" s="624"/>
      <c r="BJ11" s="624"/>
      <c r="BK11" s="624"/>
      <c r="BL11" s="624"/>
      <c r="BM11" s="624"/>
      <c r="BN11" s="625"/>
      <c r="BO11" s="626">
        <v>0.8</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292786</v>
      </c>
      <c r="CS11" s="624"/>
      <c r="CT11" s="624"/>
      <c r="CU11" s="624"/>
      <c r="CV11" s="624"/>
      <c r="CW11" s="624"/>
      <c r="CX11" s="624"/>
      <c r="CY11" s="625"/>
      <c r="CZ11" s="626">
        <v>5</v>
      </c>
      <c r="DA11" s="626"/>
      <c r="DB11" s="626"/>
      <c r="DC11" s="626"/>
      <c r="DD11" s="632">
        <v>47578</v>
      </c>
      <c r="DE11" s="624"/>
      <c r="DF11" s="624"/>
      <c r="DG11" s="624"/>
      <c r="DH11" s="624"/>
      <c r="DI11" s="624"/>
      <c r="DJ11" s="624"/>
      <c r="DK11" s="624"/>
      <c r="DL11" s="624"/>
      <c r="DM11" s="624"/>
      <c r="DN11" s="624"/>
      <c r="DO11" s="624"/>
      <c r="DP11" s="625"/>
      <c r="DQ11" s="632">
        <v>159477</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434224</v>
      </c>
      <c r="BH12" s="624"/>
      <c r="BI12" s="624"/>
      <c r="BJ12" s="624"/>
      <c r="BK12" s="624"/>
      <c r="BL12" s="624"/>
      <c r="BM12" s="624"/>
      <c r="BN12" s="625"/>
      <c r="BO12" s="626">
        <v>57.9</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421255</v>
      </c>
      <c r="CS12" s="624"/>
      <c r="CT12" s="624"/>
      <c r="CU12" s="624"/>
      <c r="CV12" s="624"/>
      <c r="CW12" s="624"/>
      <c r="CX12" s="624"/>
      <c r="CY12" s="625"/>
      <c r="CZ12" s="626">
        <v>7.2</v>
      </c>
      <c r="DA12" s="626"/>
      <c r="DB12" s="626"/>
      <c r="DC12" s="626"/>
      <c r="DD12" s="632">
        <v>159359</v>
      </c>
      <c r="DE12" s="624"/>
      <c r="DF12" s="624"/>
      <c r="DG12" s="624"/>
      <c r="DH12" s="624"/>
      <c r="DI12" s="624"/>
      <c r="DJ12" s="624"/>
      <c r="DK12" s="624"/>
      <c r="DL12" s="624"/>
      <c r="DM12" s="624"/>
      <c r="DN12" s="624"/>
      <c r="DO12" s="624"/>
      <c r="DP12" s="625"/>
      <c r="DQ12" s="632">
        <v>162392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417974</v>
      </c>
      <c r="BH13" s="624"/>
      <c r="BI13" s="624"/>
      <c r="BJ13" s="624"/>
      <c r="BK13" s="624"/>
      <c r="BL13" s="624"/>
      <c r="BM13" s="624"/>
      <c r="BN13" s="625"/>
      <c r="BO13" s="626">
        <v>55.7</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416782</v>
      </c>
      <c r="CS13" s="624"/>
      <c r="CT13" s="624"/>
      <c r="CU13" s="624"/>
      <c r="CV13" s="624"/>
      <c r="CW13" s="624"/>
      <c r="CX13" s="624"/>
      <c r="CY13" s="625"/>
      <c r="CZ13" s="626">
        <v>7.2</v>
      </c>
      <c r="DA13" s="626"/>
      <c r="DB13" s="626"/>
      <c r="DC13" s="626"/>
      <c r="DD13" s="632">
        <v>78698</v>
      </c>
      <c r="DE13" s="624"/>
      <c r="DF13" s="624"/>
      <c r="DG13" s="624"/>
      <c r="DH13" s="624"/>
      <c r="DI13" s="624"/>
      <c r="DJ13" s="624"/>
      <c r="DK13" s="624"/>
      <c r="DL13" s="624"/>
      <c r="DM13" s="624"/>
      <c r="DN13" s="624"/>
      <c r="DO13" s="624"/>
      <c r="DP13" s="625"/>
      <c r="DQ13" s="632">
        <v>334383</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149</v>
      </c>
      <c r="S14" s="624"/>
      <c r="T14" s="624"/>
      <c r="U14" s="624"/>
      <c r="V14" s="624"/>
      <c r="W14" s="624"/>
      <c r="X14" s="624"/>
      <c r="Y14" s="625"/>
      <c r="Z14" s="626">
        <v>0</v>
      </c>
      <c r="AA14" s="626"/>
      <c r="AB14" s="626"/>
      <c r="AC14" s="626"/>
      <c r="AD14" s="627">
        <v>149</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29828</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214914</v>
      </c>
      <c r="CS14" s="624"/>
      <c r="CT14" s="624"/>
      <c r="CU14" s="624"/>
      <c r="CV14" s="624"/>
      <c r="CW14" s="624"/>
      <c r="CX14" s="624"/>
      <c r="CY14" s="625"/>
      <c r="CZ14" s="626">
        <v>3.7</v>
      </c>
      <c r="DA14" s="626"/>
      <c r="DB14" s="626"/>
      <c r="DC14" s="626"/>
      <c r="DD14" s="632">
        <v>4931</v>
      </c>
      <c r="DE14" s="624"/>
      <c r="DF14" s="624"/>
      <c r="DG14" s="624"/>
      <c r="DH14" s="624"/>
      <c r="DI14" s="624"/>
      <c r="DJ14" s="624"/>
      <c r="DK14" s="624"/>
      <c r="DL14" s="624"/>
      <c r="DM14" s="624"/>
      <c r="DN14" s="624"/>
      <c r="DO14" s="624"/>
      <c r="DP14" s="625"/>
      <c r="DQ14" s="632">
        <v>208449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40050</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536947</v>
      </c>
      <c r="CS15" s="624"/>
      <c r="CT15" s="624"/>
      <c r="CU15" s="624"/>
      <c r="CV15" s="624"/>
      <c r="CW15" s="624"/>
      <c r="CX15" s="624"/>
      <c r="CY15" s="625"/>
      <c r="CZ15" s="626">
        <v>9.1999999999999993</v>
      </c>
      <c r="DA15" s="626"/>
      <c r="DB15" s="626"/>
      <c r="DC15" s="626"/>
      <c r="DD15" s="632">
        <v>20678</v>
      </c>
      <c r="DE15" s="624"/>
      <c r="DF15" s="624"/>
      <c r="DG15" s="624"/>
      <c r="DH15" s="624"/>
      <c r="DI15" s="624"/>
      <c r="DJ15" s="624"/>
      <c r="DK15" s="624"/>
      <c r="DL15" s="624"/>
      <c r="DM15" s="624"/>
      <c r="DN15" s="624"/>
      <c r="DO15" s="624"/>
      <c r="DP15" s="625"/>
      <c r="DQ15" s="632">
        <v>455353</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5820</v>
      </c>
      <c r="S16" s="624"/>
      <c r="T16" s="624"/>
      <c r="U16" s="624"/>
      <c r="V16" s="624"/>
      <c r="W16" s="624"/>
      <c r="X16" s="624"/>
      <c r="Y16" s="625"/>
      <c r="Z16" s="626">
        <v>0.1</v>
      </c>
      <c r="AA16" s="626"/>
      <c r="AB16" s="626"/>
      <c r="AC16" s="626"/>
      <c r="AD16" s="627">
        <v>5820</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139436</v>
      </c>
      <c r="CS16" s="624"/>
      <c r="CT16" s="624"/>
      <c r="CU16" s="624"/>
      <c r="CV16" s="624"/>
      <c r="CW16" s="624"/>
      <c r="CX16" s="624"/>
      <c r="CY16" s="625"/>
      <c r="CZ16" s="626">
        <v>2.4</v>
      </c>
      <c r="DA16" s="626"/>
      <c r="DB16" s="626"/>
      <c r="DC16" s="626"/>
      <c r="DD16" s="632" t="s">
        <v>122</v>
      </c>
      <c r="DE16" s="624"/>
      <c r="DF16" s="624"/>
      <c r="DG16" s="624"/>
      <c r="DH16" s="624"/>
      <c r="DI16" s="624"/>
      <c r="DJ16" s="624"/>
      <c r="DK16" s="624"/>
      <c r="DL16" s="624"/>
      <c r="DM16" s="624"/>
      <c r="DN16" s="624"/>
      <c r="DO16" s="624"/>
      <c r="DP16" s="625"/>
      <c r="DQ16" s="632">
        <v>13638</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10652</v>
      </c>
      <c r="S17" s="624"/>
      <c r="T17" s="624"/>
      <c r="U17" s="624"/>
      <c r="V17" s="624"/>
      <c r="W17" s="624"/>
      <c r="X17" s="624"/>
      <c r="Y17" s="625"/>
      <c r="Z17" s="626">
        <v>0.2</v>
      </c>
      <c r="AA17" s="626"/>
      <c r="AB17" s="626"/>
      <c r="AC17" s="626"/>
      <c r="AD17" s="627">
        <v>10652</v>
      </c>
      <c r="AE17" s="627"/>
      <c r="AF17" s="627"/>
      <c r="AG17" s="627"/>
      <c r="AH17" s="627"/>
      <c r="AI17" s="627"/>
      <c r="AJ17" s="627"/>
      <c r="AK17" s="627"/>
      <c r="AL17" s="628">
        <v>0.3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656944</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622049</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4511</v>
      </c>
      <c r="S18" s="624"/>
      <c r="T18" s="624"/>
      <c r="U18" s="624"/>
      <c r="V18" s="624"/>
      <c r="W18" s="624"/>
      <c r="X18" s="624"/>
      <c r="Y18" s="625"/>
      <c r="Z18" s="626">
        <v>0.1</v>
      </c>
      <c r="AA18" s="626"/>
      <c r="AB18" s="626"/>
      <c r="AC18" s="626"/>
      <c r="AD18" s="627">
        <v>4511</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2309</v>
      </c>
      <c r="S19" s="624"/>
      <c r="T19" s="624"/>
      <c r="U19" s="624"/>
      <c r="V19" s="624"/>
      <c r="W19" s="624"/>
      <c r="X19" s="624"/>
      <c r="Y19" s="625"/>
      <c r="Z19" s="626">
        <v>0</v>
      </c>
      <c r="AA19" s="626"/>
      <c r="AB19" s="626"/>
      <c r="AC19" s="626"/>
      <c r="AD19" s="627">
        <v>2309</v>
      </c>
      <c r="AE19" s="627"/>
      <c r="AF19" s="627"/>
      <c r="AG19" s="627"/>
      <c r="AH19" s="627"/>
      <c r="AI19" s="627"/>
      <c r="AJ19" s="627"/>
      <c r="AK19" s="627"/>
      <c r="AL19" s="628">
        <v>0.1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2202</v>
      </c>
      <c r="S20" s="624"/>
      <c r="T20" s="624"/>
      <c r="U20" s="624"/>
      <c r="V20" s="624"/>
      <c r="W20" s="624"/>
      <c r="X20" s="624"/>
      <c r="Y20" s="625"/>
      <c r="Z20" s="626">
        <v>0</v>
      </c>
      <c r="AA20" s="626"/>
      <c r="AB20" s="626"/>
      <c r="AC20" s="626"/>
      <c r="AD20" s="627">
        <v>2202</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5825240</v>
      </c>
      <c r="CS20" s="624"/>
      <c r="CT20" s="624"/>
      <c r="CU20" s="624"/>
      <c r="CV20" s="624"/>
      <c r="CW20" s="624"/>
      <c r="CX20" s="624"/>
      <c r="CY20" s="625"/>
      <c r="CZ20" s="626">
        <v>100</v>
      </c>
      <c r="DA20" s="626"/>
      <c r="DB20" s="626"/>
      <c r="DC20" s="626"/>
      <c r="DD20" s="632">
        <v>356141</v>
      </c>
      <c r="DE20" s="624"/>
      <c r="DF20" s="624"/>
      <c r="DG20" s="624"/>
      <c r="DH20" s="624"/>
      <c r="DI20" s="624"/>
      <c r="DJ20" s="624"/>
      <c r="DK20" s="624"/>
      <c r="DL20" s="624"/>
      <c r="DM20" s="624"/>
      <c r="DN20" s="624"/>
      <c r="DO20" s="624"/>
      <c r="DP20" s="625"/>
      <c r="DQ20" s="632">
        <v>4288873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2973799</v>
      </c>
      <c r="S21" s="624"/>
      <c r="T21" s="624"/>
      <c r="U21" s="624"/>
      <c r="V21" s="624"/>
      <c r="W21" s="624"/>
      <c r="X21" s="624"/>
      <c r="Y21" s="625"/>
      <c r="Z21" s="626">
        <v>49</v>
      </c>
      <c r="AA21" s="626"/>
      <c r="AB21" s="626"/>
      <c r="AC21" s="626"/>
      <c r="AD21" s="627">
        <v>2730905</v>
      </c>
      <c r="AE21" s="627"/>
      <c r="AF21" s="627"/>
      <c r="AG21" s="627"/>
      <c r="AH21" s="627"/>
      <c r="AI21" s="627"/>
      <c r="AJ21" s="627"/>
      <c r="AK21" s="627"/>
      <c r="AL21" s="628">
        <v>72.7</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2730905</v>
      </c>
      <c r="S22" s="624"/>
      <c r="T22" s="624"/>
      <c r="U22" s="624"/>
      <c r="V22" s="624"/>
      <c r="W22" s="624"/>
      <c r="X22" s="624"/>
      <c r="Y22" s="625"/>
      <c r="Z22" s="626">
        <v>45</v>
      </c>
      <c r="AA22" s="626"/>
      <c r="AB22" s="626"/>
      <c r="AC22" s="626"/>
      <c r="AD22" s="627">
        <v>2730905</v>
      </c>
      <c r="AE22" s="627"/>
      <c r="AF22" s="627"/>
      <c r="AG22" s="627"/>
      <c r="AH22" s="627"/>
      <c r="AI22" s="627"/>
      <c r="AJ22" s="627"/>
      <c r="AK22" s="627"/>
      <c r="AL22" s="628">
        <v>72.7</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242891</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2056976</v>
      </c>
      <c r="CS24" s="613"/>
      <c r="CT24" s="613"/>
      <c r="CU24" s="613"/>
      <c r="CV24" s="613"/>
      <c r="CW24" s="613"/>
      <c r="CX24" s="613"/>
      <c r="CY24" s="614"/>
      <c r="CZ24" s="617">
        <v>35.299999999999997</v>
      </c>
      <c r="DA24" s="618"/>
      <c r="DB24" s="618"/>
      <c r="DC24" s="634"/>
      <c r="DD24" s="657">
        <v>1677192</v>
      </c>
      <c r="DE24" s="613"/>
      <c r="DF24" s="613"/>
      <c r="DG24" s="613"/>
      <c r="DH24" s="613"/>
      <c r="DI24" s="613"/>
      <c r="DJ24" s="613"/>
      <c r="DK24" s="614"/>
      <c r="DL24" s="657">
        <v>1442620</v>
      </c>
      <c r="DM24" s="613"/>
      <c r="DN24" s="613"/>
      <c r="DO24" s="613"/>
      <c r="DP24" s="613"/>
      <c r="DQ24" s="613"/>
      <c r="DR24" s="613"/>
      <c r="DS24" s="613"/>
      <c r="DT24" s="613"/>
      <c r="DU24" s="613"/>
      <c r="DV24" s="614"/>
      <c r="DW24" s="617">
        <v>38.200000000000003</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3976780</v>
      </c>
      <c r="S25" s="624"/>
      <c r="T25" s="624"/>
      <c r="U25" s="624"/>
      <c r="V25" s="624"/>
      <c r="W25" s="624"/>
      <c r="X25" s="624"/>
      <c r="Y25" s="625"/>
      <c r="Z25" s="626">
        <v>65.5</v>
      </c>
      <c r="AA25" s="626"/>
      <c r="AB25" s="626"/>
      <c r="AC25" s="626"/>
      <c r="AD25" s="627">
        <v>3733886</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927714</v>
      </c>
      <c r="CS25" s="653"/>
      <c r="CT25" s="653"/>
      <c r="CU25" s="653"/>
      <c r="CV25" s="653"/>
      <c r="CW25" s="653"/>
      <c r="CX25" s="653"/>
      <c r="CY25" s="654"/>
      <c r="CZ25" s="628">
        <v>15.9</v>
      </c>
      <c r="DA25" s="655"/>
      <c r="DB25" s="655"/>
      <c r="DC25" s="658"/>
      <c r="DD25" s="632">
        <v>886360</v>
      </c>
      <c r="DE25" s="653"/>
      <c r="DF25" s="653"/>
      <c r="DG25" s="653"/>
      <c r="DH25" s="653"/>
      <c r="DI25" s="653"/>
      <c r="DJ25" s="653"/>
      <c r="DK25" s="654"/>
      <c r="DL25" s="632">
        <v>725936</v>
      </c>
      <c r="DM25" s="653"/>
      <c r="DN25" s="653"/>
      <c r="DO25" s="653"/>
      <c r="DP25" s="653"/>
      <c r="DQ25" s="653"/>
      <c r="DR25" s="653"/>
      <c r="DS25" s="653"/>
      <c r="DT25" s="653"/>
      <c r="DU25" s="653"/>
      <c r="DV25" s="654"/>
      <c r="DW25" s="628">
        <v>19.2</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v>793</v>
      </c>
      <c r="S26" s="624"/>
      <c r="T26" s="624"/>
      <c r="U26" s="624"/>
      <c r="V26" s="624"/>
      <c r="W26" s="624"/>
      <c r="X26" s="624"/>
      <c r="Y26" s="625"/>
      <c r="Z26" s="626">
        <v>0</v>
      </c>
      <c r="AA26" s="626"/>
      <c r="AB26" s="626"/>
      <c r="AC26" s="626"/>
      <c r="AD26" s="627">
        <v>793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474667</v>
      </c>
      <c r="CS26" s="624"/>
      <c r="CT26" s="624"/>
      <c r="CU26" s="624"/>
      <c r="CV26" s="624"/>
      <c r="CW26" s="624"/>
      <c r="CX26" s="624"/>
      <c r="CY26" s="625"/>
      <c r="CZ26" s="628">
        <v>8.1</v>
      </c>
      <c r="DA26" s="655"/>
      <c r="DB26" s="655"/>
      <c r="DC26" s="658"/>
      <c r="DD26" s="632">
        <v>452721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55520</v>
      </c>
      <c r="S27" s="624"/>
      <c r="T27" s="624"/>
      <c r="U27" s="624"/>
      <c r="V27" s="624"/>
      <c r="W27" s="624"/>
      <c r="X27" s="624"/>
      <c r="Y27" s="625"/>
      <c r="Z27" s="626">
        <v>0.9</v>
      </c>
      <c r="AA27" s="626"/>
      <c r="AB27" s="626"/>
      <c r="AC27" s="626"/>
      <c r="AD27" s="627">
        <v>22204</v>
      </c>
      <c r="AE27" s="627"/>
      <c r="AF27" s="627"/>
      <c r="AG27" s="627"/>
      <c r="AH27" s="627"/>
      <c r="AI27" s="627"/>
      <c r="AJ27" s="627"/>
      <c r="AK27" s="627"/>
      <c r="AL27" s="628">
        <v>0.6</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749956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472318</v>
      </c>
      <c r="CS27" s="653"/>
      <c r="CT27" s="653"/>
      <c r="CU27" s="653"/>
      <c r="CV27" s="653"/>
      <c r="CW27" s="653"/>
      <c r="CX27" s="653"/>
      <c r="CY27" s="654"/>
      <c r="CZ27" s="628">
        <v>8.1</v>
      </c>
      <c r="DA27" s="655"/>
      <c r="DB27" s="655"/>
      <c r="DC27" s="658"/>
      <c r="DD27" s="632">
        <v>168783</v>
      </c>
      <c r="DE27" s="653"/>
      <c r="DF27" s="653"/>
      <c r="DG27" s="653"/>
      <c r="DH27" s="653"/>
      <c r="DI27" s="653"/>
      <c r="DJ27" s="653"/>
      <c r="DK27" s="654"/>
      <c r="DL27" s="632">
        <v>94635</v>
      </c>
      <c r="DM27" s="653"/>
      <c r="DN27" s="653"/>
      <c r="DO27" s="653"/>
      <c r="DP27" s="653"/>
      <c r="DQ27" s="653"/>
      <c r="DR27" s="653"/>
      <c r="DS27" s="653"/>
      <c r="DT27" s="653"/>
      <c r="DU27" s="653"/>
      <c r="DV27" s="654"/>
      <c r="DW27" s="628">
        <v>2.5</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158547</v>
      </c>
      <c r="S28" s="624"/>
      <c r="T28" s="624"/>
      <c r="U28" s="624"/>
      <c r="V28" s="624"/>
      <c r="W28" s="624"/>
      <c r="X28" s="624"/>
      <c r="Y28" s="625"/>
      <c r="Z28" s="626">
        <v>2.6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656944</v>
      </c>
      <c r="CS28" s="624"/>
      <c r="CT28" s="624"/>
      <c r="CU28" s="624"/>
      <c r="CV28" s="624"/>
      <c r="CW28" s="624"/>
      <c r="CX28" s="624"/>
      <c r="CY28" s="625"/>
      <c r="CZ28" s="628">
        <v>11.3</v>
      </c>
      <c r="DA28" s="655"/>
      <c r="DB28" s="655"/>
      <c r="DC28" s="658"/>
      <c r="DD28" s="632">
        <v>622049</v>
      </c>
      <c r="DE28" s="624"/>
      <c r="DF28" s="624"/>
      <c r="DG28" s="624"/>
      <c r="DH28" s="624"/>
      <c r="DI28" s="624"/>
      <c r="DJ28" s="624"/>
      <c r="DK28" s="625"/>
      <c r="DL28" s="632">
        <v>622049</v>
      </c>
      <c r="DM28" s="624"/>
      <c r="DN28" s="624"/>
      <c r="DO28" s="624"/>
      <c r="DP28" s="624"/>
      <c r="DQ28" s="624"/>
      <c r="DR28" s="624"/>
      <c r="DS28" s="624"/>
      <c r="DT28" s="624"/>
      <c r="DU28" s="624"/>
      <c r="DV28" s="625"/>
      <c r="DW28" s="628">
        <v>16.5</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17676</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656944</v>
      </c>
      <c r="CS29" s="653"/>
      <c r="CT29" s="653"/>
      <c r="CU29" s="653"/>
      <c r="CV29" s="653"/>
      <c r="CW29" s="653"/>
      <c r="CX29" s="653"/>
      <c r="CY29" s="654"/>
      <c r="CZ29" s="628">
        <v>11.3</v>
      </c>
      <c r="DA29" s="655"/>
      <c r="DB29" s="655"/>
      <c r="DC29" s="658"/>
      <c r="DD29" s="632">
        <v>622049</v>
      </c>
      <c r="DE29" s="653"/>
      <c r="DF29" s="653"/>
      <c r="DG29" s="653"/>
      <c r="DH29" s="653"/>
      <c r="DI29" s="653"/>
      <c r="DJ29" s="653"/>
      <c r="DK29" s="654"/>
      <c r="DL29" s="632">
        <v>622049</v>
      </c>
      <c r="DM29" s="653"/>
      <c r="DN29" s="653"/>
      <c r="DO29" s="653"/>
      <c r="DP29" s="653"/>
      <c r="DQ29" s="653"/>
      <c r="DR29" s="653"/>
      <c r="DS29" s="653"/>
      <c r="DT29" s="653"/>
      <c r="DU29" s="653"/>
      <c r="DV29" s="654"/>
      <c r="DW29" s="628">
        <v>16.5</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529311</v>
      </c>
      <c r="S30" s="624"/>
      <c r="T30" s="624"/>
      <c r="U30" s="624"/>
      <c r="V30" s="624"/>
      <c r="W30" s="624"/>
      <c r="X30" s="624"/>
      <c r="Y30" s="625"/>
      <c r="Z30" s="626">
        <v>8.6999999999999993</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644194</v>
      </c>
      <c r="CS30" s="624"/>
      <c r="CT30" s="624"/>
      <c r="CU30" s="624"/>
      <c r="CV30" s="624"/>
      <c r="CW30" s="624"/>
      <c r="CX30" s="624"/>
      <c r="CY30" s="625"/>
      <c r="CZ30" s="628">
        <v>11.1</v>
      </c>
      <c r="DA30" s="655"/>
      <c r="DB30" s="655"/>
      <c r="DC30" s="658"/>
      <c r="DD30" s="632">
        <v>609299</v>
      </c>
      <c r="DE30" s="624"/>
      <c r="DF30" s="624"/>
      <c r="DG30" s="624"/>
      <c r="DH30" s="624"/>
      <c r="DI30" s="624"/>
      <c r="DJ30" s="624"/>
      <c r="DK30" s="625"/>
      <c r="DL30" s="632">
        <v>609299</v>
      </c>
      <c r="DM30" s="624"/>
      <c r="DN30" s="624"/>
      <c r="DO30" s="624"/>
      <c r="DP30" s="624"/>
      <c r="DQ30" s="624"/>
      <c r="DR30" s="624"/>
      <c r="DS30" s="624"/>
      <c r="DT30" s="624"/>
      <c r="DU30" s="624"/>
      <c r="DV30" s="625"/>
      <c r="DW30" s="628">
        <v>16.2</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v>
      </c>
      <c r="BH31" s="667"/>
      <c r="BI31" s="667"/>
      <c r="BJ31" s="667"/>
      <c r="BK31" s="667"/>
      <c r="BL31" s="667"/>
      <c r="BM31" s="618">
        <v>96.4</v>
      </c>
      <c r="BN31" s="667"/>
      <c r="BO31" s="667"/>
      <c r="BP31" s="667"/>
      <c r="BQ31" s="668"/>
      <c r="BR31" s="670">
        <v>98.8</v>
      </c>
      <c r="BS31" s="667"/>
      <c r="BT31" s="667"/>
      <c r="BU31" s="667"/>
      <c r="BV31" s="667"/>
      <c r="BW31" s="667"/>
      <c r="BX31" s="618">
        <v>96.3</v>
      </c>
      <c r="BY31" s="667"/>
      <c r="BZ31" s="667"/>
      <c r="CA31" s="667"/>
      <c r="CB31" s="668"/>
      <c r="CD31" s="663"/>
      <c r="CE31" s="664"/>
      <c r="CF31" s="620" t="s">
        <v>299</v>
      </c>
      <c r="CG31" s="621"/>
      <c r="CH31" s="621"/>
      <c r="CI31" s="621"/>
      <c r="CJ31" s="621"/>
      <c r="CK31" s="621"/>
      <c r="CL31" s="621"/>
      <c r="CM31" s="621"/>
      <c r="CN31" s="621"/>
      <c r="CO31" s="621"/>
      <c r="CP31" s="621"/>
      <c r="CQ31" s="622"/>
      <c r="CR31" s="623">
        <v>12750</v>
      </c>
      <c r="CS31" s="653"/>
      <c r="CT31" s="653"/>
      <c r="CU31" s="653"/>
      <c r="CV31" s="653"/>
      <c r="CW31" s="653"/>
      <c r="CX31" s="653"/>
      <c r="CY31" s="654"/>
      <c r="CZ31" s="628">
        <v>0.2</v>
      </c>
      <c r="DA31" s="655"/>
      <c r="DB31" s="655"/>
      <c r="DC31" s="658"/>
      <c r="DD31" s="632">
        <v>12750</v>
      </c>
      <c r="DE31" s="653"/>
      <c r="DF31" s="653"/>
      <c r="DG31" s="653"/>
      <c r="DH31" s="653"/>
      <c r="DI31" s="653"/>
      <c r="DJ31" s="653"/>
      <c r="DK31" s="654"/>
      <c r="DL31" s="632">
        <v>12750</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234949</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99.2</v>
      </c>
      <c r="BH32" s="653"/>
      <c r="BI32" s="653"/>
      <c r="BJ32" s="653"/>
      <c r="BK32" s="653"/>
      <c r="BL32" s="653"/>
      <c r="BM32" s="629">
        <v>95.4</v>
      </c>
      <c r="BN32" s="653"/>
      <c r="BO32" s="653"/>
      <c r="BP32" s="653"/>
      <c r="BQ32" s="669"/>
      <c r="BR32" s="680">
        <v>98.8</v>
      </c>
      <c r="BS32" s="653"/>
      <c r="BT32" s="653"/>
      <c r="BU32" s="653"/>
      <c r="BV32" s="653"/>
      <c r="BW32" s="653"/>
      <c r="BX32" s="629">
        <v>95.1</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20998</v>
      </c>
      <c r="S33" s="624"/>
      <c r="T33" s="624"/>
      <c r="U33" s="624"/>
      <c r="V33" s="624"/>
      <c r="W33" s="624"/>
      <c r="X33" s="624"/>
      <c r="Y33" s="625"/>
      <c r="Z33" s="626">
        <v>0.3</v>
      </c>
      <c r="AA33" s="626"/>
      <c r="AB33" s="626"/>
      <c r="AC33" s="626"/>
      <c r="AD33" s="627">
        <v>36</v>
      </c>
      <c r="AE33" s="627"/>
      <c r="AF33" s="627"/>
      <c r="AG33" s="627"/>
      <c r="AH33" s="627"/>
      <c r="AI33" s="627"/>
      <c r="AJ33" s="627"/>
      <c r="AK33" s="627"/>
      <c r="AL33" s="628">
        <v>0</v>
      </c>
      <c r="AM33" s="629"/>
      <c r="AN33" s="629"/>
      <c r="AO33" s="630"/>
      <c r="AP33" s="675"/>
      <c r="AQ33" s="676"/>
      <c r="AR33" s="676"/>
      <c r="AS33" s="676"/>
      <c r="AT33" s="679"/>
      <c r="AU33" s="219"/>
      <c r="AV33" s="219"/>
      <c r="AW33" s="219"/>
      <c r="AX33" s="644" t="s">
        <v>305</v>
      </c>
      <c r="AY33" s="645"/>
      <c r="AZ33" s="645"/>
      <c r="BA33" s="645"/>
      <c r="BB33" s="645"/>
      <c r="BC33" s="645"/>
      <c r="BD33" s="645"/>
      <c r="BE33" s="645"/>
      <c r="BF33" s="646"/>
      <c r="BG33" s="681">
        <v>98.7</v>
      </c>
      <c r="BH33" s="682"/>
      <c r="BI33" s="682"/>
      <c r="BJ33" s="682"/>
      <c r="BK33" s="682"/>
      <c r="BL33" s="682"/>
      <c r="BM33" s="683">
        <v>96.4</v>
      </c>
      <c r="BN33" s="682"/>
      <c r="BO33" s="682"/>
      <c r="BP33" s="682"/>
      <c r="BQ33" s="684"/>
      <c r="BR33" s="681">
        <v>98.7</v>
      </c>
      <c r="BS33" s="682"/>
      <c r="BT33" s="682"/>
      <c r="BU33" s="682"/>
      <c r="BV33" s="682"/>
      <c r="BW33" s="682"/>
      <c r="BX33" s="683">
        <v>96.4</v>
      </c>
      <c r="BY33" s="682"/>
      <c r="BZ33" s="682"/>
      <c r="CA33" s="682"/>
      <c r="CB33" s="684"/>
      <c r="CD33" s="620" t="s">
        <v>306</v>
      </c>
      <c r="CE33" s="621"/>
      <c r="CF33" s="621"/>
      <c r="CG33" s="621"/>
      <c r="CH33" s="621"/>
      <c r="CI33" s="621"/>
      <c r="CJ33" s="621"/>
      <c r="CK33" s="621"/>
      <c r="CL33" s="621"/>
      <c r="CM33" s="621"/>
      <c r="CN33" s="621"/>
      <c r="CO33" s="621"/>
      <c r="CP33" s="621"/>
      <c r="CQ33" s="622"/>
      <c r="CR33" s="623">
        <v>3272687</v>
      </c>
      <c r="CS33" s="653"/>
      <c r="CT33" s="653"/>
      <c r="CU33" s="653"/>
      <c r="CV33" s="653"/>
      <c r="CW33" s="653"/>
      <c r="CX33" s="653"/>
      <c r="CY33" s="654"/>
      <c r="CZ33" s="628">
        <v>56.2</v>
      </c>
      <c r="DA33" s="655"/>
      <c r="DB33" s="655"/>
      <c r="DC33" s="658"/>
      <c r="DD33" s="632">
        <v>2511480</v>
      </c>
      <c r="DE33" s="653"/>
      <c r="DF33" s="653"/>
      <c r="DG33" s="653"/>
      <c r="DH33" s="653"/>
      <c r="DI33" s="653"/>
      <c r="DJ33" s="653"/>
      <c r="DK33" s="654"/>
      <c r="DL33" s="632">
        <v>1792163</v>
      </c>
      <c r="DM33" s="653"/>
      <c r="DN33" s="653"/>
      <c r="DO33" s="653"/>
      <c r="DP33" s="653"/>
      <c r="DQ33" s="653"/>
      <c r="DR33" s="653"/>
      <c r="DS33" s="653"/>
      <c r="DT33" s="653"/>
      <c r="DU33" s="653"/>
      <c r="DV33" s="654"/>
      <c r="DW33" s="628">
        <v>47.5</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13503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999297</v>
      </c>
      <c r="CS34" s="624"/>
      <c r="CT34" s="624"/>
      <c r="CU34" s="624"/>
      <c r="CV34" s="624"/>
      <c r="CW34" s="624"/>
      <c r="CX34" s="624"/>
      <c r="CY34" s="625"/>
      <c r="CZ34" s="628">
        <v>17.2</v>
      </c>
      <c r="DA34" s="655"/>
      <c r="DB34" s="655"/>
      <c r="DC34" s="658"/>
      <c r="DD34" s="632">
        <v>705038</v>
      </c>
      <c r="DE34" s="624"/>
      <c r="DF34" s="624"/>
      <c r="DG34" s="624"/>
      <c r="DH34" s="624"/>
      <c r="DI34" s="624"/>
      <c r="DJ34" s="624"/>
      <c r="DK34" s="625"/>
      <c r="DL34" s="632">
        <v>448791</v>
      </c>
      <c r="DM34" s="624"/>
      <c r="DN34" s="624"/>
      <c r="DO34" s="624"/>
      <c r="DP34" s="624"/>
      <c r="DQ34" s="624"/>
      <c r="DR34" s="624"/>
      <c r="DS34" s="624"/>
      <c r="DT34" s="624"/>
      <c r="DU34" s="624"/>
      <c r="DV34" s="625"/>
      <c r="DW34" s="628">
        <v>11.9</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480687</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85354</v>
      </c>
      <c r="CS35" s="653"/>
      <c r="CT35" s="653"/>
      <c r="CU35" s="653"/>
      <c r="CV35" s="653"/>
      <c r="CW35" s="653"/>
      <c r="CX35" s="653"/>
      <c r="CY35" s="654"/>
      <c r="CZ35" s="628">
        <v>1.5</v>
      </c>
      <c r="DA35" s="655"/>
      <c r="DB35" s="655"/>
      <c r="DC35" s="658"/>
      <c r="DD35" s="632">
        <v>64370</v>
      </c>
      <c r="DE35" s="653"/>
      <c r="DF35" s="653"/>
      <c r="DG35" s="653"/>
      <c r="DH35" s="653"/>
      <c r="DI35" s="653"/>
      <c r="DJ35" s="653"/>
      <c r="DK35" s="654"/>
      <c r="DL35" s="632">
        <v>64370</v>
      </c>
      <c r="DM35" s="653"/>
      <c r="DN35" s="653"/>
      <c r="DO35" s="653"/>
      <c r="DP35" s="653"/>
      <c r="DQ35" s="653"/>
      <c r="DR35" s="653"/>
      <c r="DS35" s="653"/>
      <c r="DT35" s="653"/>
      <c r="DU35" s="653"/>
      <c r="DV35" s="654"/>
      <c r="DW35" s="628">
        <v>1.7</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94425</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22"/>
      <c r="AQ36" s="685" t="s">
        <v>314</v>
      </c>
      <c r="AR36" s="686"/>
      <c r="AS36" s="686"/>
      <c r="AT36" s="686"/>
      <c r="AU36" s="686"/>
      <c r="AV36" s="686"/>
      <c r="AW36" s="686"/>
      <c r="AX36" s="686"/>
      <c r="AY36" s="687"/>
      <c r="AZ36" s="612">
        <v>1154290</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8247</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1666190</v>
      </c>
      <c r="CS36" s="624"/>
      <c r="CT36" s="624"/>
      <c r="CU36" s="624"/>
      <c r="CV36" s="624"/>
      <c r="CW36" s="624"/>
      <c r="CX36" s="624"/>
      <c r="CY36" s="625"/>
      <c r="CZ36" s="628">
        <v>28.6</v>
      </c>
      <c r="DA36" s="655"/>
      <c r="DB36" s="655"/>
      <c r="DC36" s="658"/>
      <c r="DD36" s="632">
        <v>1364909</v>
      </c>
      <c r="DE36" s="624"/>
      <c r="DF36" s="624"/>
      <c r="DG36" s="624"/>
      <c r="DH36" s="624"/>
      <c r="DI36" s="624"/>
      <c r="DJ36" s="624"/>
      <c r="DK36" s="625"/>
      <c r="DL36" s="632">
        <v>941265</v>
      </c>
      <c r="DM36" s="624"/>
      <c r="DN36" s="624"/>
      <c r="DO36" s="624"/>
      <c r="DP36" s="624"/>
      <c r="DQ36" s="624"/>
      <c r="DR36" s="624"/>
      <c r="DS36" s="624"/>
      <c r="DT36" s="624"/>
      <c r="DU36" s="624"/>
      <c r="DV36" s="625"/>
      <c r="DW36" s="628">
        <v>25</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187310</v>
      </c>
      <c r="S37" s="624"/>
      <c r="T37" s="624"/>
      <c r="U37" s="624"/>
      <c r="V37" s="624"/>
      <c r="W37" s="624"/>
      <c r="X37" s="624"/>
      <c r="Y37" s="625"/>
      <c r="Z37" s="626">
        <v>3.1</v>
      </c>
      <c r="AA37" s="626"/>
      <c r="AB37" s="626"/>
      <c r="AC37" s="626"/>
      <c r="AD37" s="627" t="s">
        <v>122</v>
      </c>
      <c r="AE37" s="627"/>
      <c r="AF37" s="627"/>
      <c r="AG37" s="627"/>
      <c r="AH37" s="627"/>
      <c r="AI37" s="627"/>
      <c r="AJ37" s="627"/>
      <c r="AK37" s="627"/>
      <c r="AL37" s="628" t="s">
        <v>122</v>
      </c>
      <c r="AM37" s="629"/>
      <c r="AN37" s="629"/>
      <c r="AO37" s="630"/>
      <c r="AQ37" s="689" t="s">
        <v>318</v>
      </c>
      <c r="AR37" s="690"/>
      <c r="AS37" s="690"/>
      <c r="AT37" s="690"/>
      <c r="AU37" s="690"/>
      <c r="AV37" s="690"/>
      <c r="AW37" s="690"/>
      <c r="AX37" s="690"/>
      <c r="AY37" s="691"/>
      <c r="AZ37" s="623">
        <v>436371</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3247</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337403</v>
      </c>
      <c r="CS37" s="653"/>
      <c r="CT37" s="653"/>
      <c r="CU37" s="653"/>
      <c r="CV37" s="653"/>
      <c r="CW37" s="653"/>
      <c r="CX37" s="653"/>
      <c r="CY37" s="654"/>
      <c r="CZ37" s="628">
        <v>5.8</v>
      </c>
      <c r="DA37" s="655"/>
      <c r="DB37" s="655"/>
      <c r="DC37" s="658"/>
      <c r="DD37" s="632">
        <v>323485</v>
      </c>
      <c r="DE37" s="653"/>
      <c r="DF37" s="653"/>
      <c r="DG37" s="653"/>
      <c r="DH37" s="653"/>
      <c r="DI37" s="653"/>
      <c r="DJ37" s="653"/>
      <c r="DK37" s="654"/>
      <c r="DL37" s="632">
        <v>284393</v>
      </c>
      <c r="DM37" s="653"/>
      <c r="DN37" s="653"/>
      <c r="DO37" s="653"/>
      <c r="DP37" s="653"/>
      <c r="DQ37" s="653"/>
      <c r="DR37" s="653"/>
      <c r="DS37" s="653"/>
      <c r="DT37" s="653"/>
      <c r="DU37" s="653"/>
      <c r="DV37" s="654"/>
      <c r="DW37" s="628">
        <v>7.5</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297095</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259722</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955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394251</v>
      </c>
      <c r="CS38" s="624"/>
      <c r="CT38" s="624"/>
      <c r="CU38" s="624"/>
      <c r="CV38" s="624"/>
      <c r="CW38" s="624"/>
      <c r="CX38" s="624"/>
      <c r="CY38" s="625"/>
      <c r="CZ38" s="628">
        <v>6.8</v>
      </c>
      <c r="DA38" s="655"/>
      <c r="DB38" s="655"/>
      <c r="DC38" s="658"/>
      <c r="DD38" s="632">
        <v>339022</v>
      </c>
      <c r="DE38" s="624"/>
      <c r="DF38" s="624"/>
      <c r="DG38" s="624"/>
      <c r="DH38" s="624"/>
      <c r="DI38" s="624"/>
      <c r="DJ38" s="624"/>
      <c r="DK38" s="625"/>
      <c r="DL38" s="632">
        <v>337737</v>
      </c>
      <c r="DM38" s="624"/>
      <c r="DN38" s="624"/>
      <c r="DO38" s="624"/>
      <c r="DP38" s="624"/>
      <c r="DQ38" s="624"/>
      <c r="DR38" s="624"/>
      <c r="DS38" s="624"/>
      <c r="DT38" s="624"/>
      <c r="DU38" s="624"/>
      <c r="DV38" s="625"/>
      <c r="DW38" s="628">
        <v>9</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63946</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1395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65595</v>
      </c>
      <c r="CS39" s="653"/>
      <c r="CT39" s="653"/>
      <c r="CU39" s="653"/>
      <c r="CV39" s="653"/>
      <c r="CW39" s="653"/>
      <c r="CX39" s="653"/>
      <c r="CY39" s="654"/>
      <c r="CZ39" s="628">
        <v>1.1000000000000001</v>
      </c>
      <c r="DA39" s="655"/>
      <c r="DB39" s="655"/>
      <c r="DC39" s="658"/>
      <c r="DD39" s="632">
        <v>38141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15495</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v>39963</v>
      </c>
      <c r="BA40" s="624"/>
      <c r="BB40" s="624"/>
      <c r="BC40" s="624"/>
      <c r="BD40" s="653"/>
      <c r="BE40" s="653"/>
      <c r="BF40" s="669"/>
      <c r="BG40" s="673" t="s">
        <v>331</v>
      </c>
      <c r="BH40" s="674"/>
      <c r="BI40" s="674"/>
      <c r="BJ40" s="674"/>
      <c r="BK40" s="674"/>
      <c r="BL40" s="223"/>
      <c r="BM40" s="621" t="s">
        <v>332</v>
      </c>
      <c r="BN40" s="621"/>
      <c r="BO40" s="621"/>
      <c r="BP40" s="621"/>
      <c r="BQ40" s="621"/>
      <c r="BR40" s="621"/>
      <c r="BS40" s="621"/>
      <c r="BT40" s="621"/>
      <c r="BU40" s="622"/>
      <c r="BV40" s="623">
        <v>85</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62000</v>
      </c>
      <c r="CS40" s="624"/>
      <c r="CT40" s="624"/>
      <c r="CU40" s="624"/>
      <c r="CV40" s="624"/>
      <c r="CW40" s="624"/>
      <c r="CX40" s="624"/>
      <c r="CY40" s="625"/>
      <c r="CZ40" s="628">
        <v>1.1000000000000001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6067594</v>
      </c>
      <c r="S41" s="699"/>
      <c r="T41" s="699"/>
      <c r="U41" s="699"/>
      <c r="V41" s="699"/>
      <c r="W41" s="699"/>
      <c r="X41" s="699"/>
      <c r="Y41" s="700"/>
      <c r="Z41" s="701">
        <v>100</v>
      </c>
      <c r="AA41" s="701"/>
      <c r="AB41" s="701"/>
      <c r="AC41" s="701"/>
      <c r="AD41" s="702">
        <v>3756919</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51715</v>
      </c>
      <c r="BA41" s="624"/>
      <c r="BB41" s="624"/>
      <c r="BC41" s="624"/>
      <c r="BD41" s="653"/>
      <c r="BE41" s="653"/>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302573</v>
      </c>
      <c r="BA42" s="699"/>
      <c r="BB42" s="699"/>
      <c r="BC42" s="699"/>
      <c r="BD42" s="682"/>
      <c r="BE42" s="682"/>
      <c r="BF42" s="684"/>
      <c r="BG42" s="675"/>
      <c r="BH42" s="676"/>
      <c r="BI42" s="676"/>
      <c r="BJ42" s="676"/>
      <c r="BK42" s="676"/>
      <c r="BL42" s="224"/>
      <c r="BM42" s="645" t="s">
        <v>339</v>
      </c>
      <c r="BN42" s="645"/>
      <c r="BO42" s="645"/>
      <c r="BP42" s="645"/>
      <c r="BQ42" s="645"/>
      <c r="BR42" s="645"/>
      <c r="BS42" s="645"/>
      <c r="BT42" s="645"/>
      <c r="BU42" s="646"/>
      <c r="BV42" s="698">
        <v>401</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495577</v>
      </c>
      <c r="CS42" s="653"/>
      <c r="CT42" s="653"/>
      <c r="CU42" s="653"/>
      <c r="CV42" s="653"/>
      <c r="CW42" s="653"/>
      <c r="CX42" s="653"/>
      <c r="CY42" s="654"/>
      <c r="CZ42" s="628">
        <v>8.5</v>
      </c>
      <c r="DA42" s="655"/>
      <c r="DB42" s="655"/>
      <c r="DC42" s="658"/>
      <c r="DD42" s="632">
        <v>100201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8846</v>
      </c>
      <c r="CS43" s="653"/>
      <c r="CT43" s="653"/>
      <c r="CU43" s="653"/>
      <c r="CV43" s="653"/>
      <c r="CW43" s="653"/>
      <c r="CX43" s="653"/>
      <c r="CY43" s="654"/>
      <c r="CZ43" s="628">
        <v>0.2</v>
      </c>
      <c r="DA43" s="655"/>
      <c r="DB43" s="655"/>
      <c r="DC43" s="658"/>
      <c r="DD43" s="632">
        <v>8846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356141</v>
      </c>
      <c r="CS44" s="624"/>
      <c r="CT44" s="624"/>
      <c r="CU44" s="624"/>
      <c r="CV44" s="624"/>
      <c r="CW44" s="624"/>
      <c r="CX44" s="624"/>
      <c r="CY44" s="625"/>
      <c r="CZ44" s="628">
        <v>6.1</v>
      </c>
      <c r="DA44" s="629"/>
      <c r="DB44" s="629"/>
      <c r="DC44" s="635"/>
      <c r="DD44" s="632">
        <v>86563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47761</v>
      </c>
      <c r="CS45" s="653"/>
      <c r="CT45" s="653"/>
      <c r="CU45" s="653"/>
      <c r="CV45" s="653"/>
      <c r="CW45" s="653"/>
      <c r="CX45" s="653"/>
      <c r="CY45" s="654"/>
      <c r="CZ45" s="628">
        <v>0.8</v>
      </c>
      <c r="DA45" s="655"/>
      <c r="DB45" s="655"/>
      <c r="DC45" s="658"/>
      <c r="DD45" s="632">
        <v>11610</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306721</v>
      </c>
      <c r="CS46" s="624"/>
      <c r="CT46" s="624"/>
      <c r="CU46" s="624"/>
      <c r="CV46" s="624"/>
      <c r="CW46" s="624"/>
      <c r="CX46" s="624"/>
      <c r="CY46" s="625"/>
      <c r="CZ46" s="628">
        <v>5.3</v>
      </c>
      <c r="DA46" s="629"/>
      <c r="DB46" s="629"/>
      <c r="DC46" s="635"/>
      <c r="DD46" s="632">
        <v>73294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v>139436</v>
      </c>
      <c r="CS47" s="653"/>
      <c r="CT47" s="653"/>
      <c r="CU47" s="653"/>
      <c r="CV47" s="653"/>
      <c r="CW47" s="653"/>
      <c r="CX47" s="653"/>
      <c r="CY47" s="654"/>
      <c r="CZ47" s="628">
        <v>2.4</v>
      </c>
      <c r="DA47" s="655"/>
      <c r="DB47" s="655"/>
      <c r="DC47" s="658"/>
      <c r="DD47" s="632">
        <v>13638</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350</v>
      </c>
      <c r="CE49" s="645"/>
      <c r="CF49" s="645"/>
      <c r="CG49" s="645"/>
      <c r="CH49" s="645"/>
      <c r="CI49" s="645"/>
      <c r="CJ49" s="645"/>
      <c r="CK49" s="645"/>
      <c r="CL49" s="645"/>
      <c r="CM49" s="645"/>
      <c r="CN49" s="645"/>
      <c r="CO49" s="645"/>
      <c r="CP49" s="645"/>
      <c r="CQ49" s="646"/>
      <c r="CR49" s="698">
        <v>5825240</v>
      </c>
      <c r="CS49" s="682"/>
      <c r="CT49" s="682"/>
      <c r="CU49" s="682"/>
      <c r="CV49" s="682"/>
      <c r="CW49" s="682"/>
      <c r="CX49" s="682"/>
      <c r="CY49" s="711"/>
      <c r="CZ49" s="703">
        <v>100</v>
      </c>
      <c r="DA49" s="712"/>
      <c r="DB49" s="712"/>
      <c r="DC49" s="713"/>
      <c r="DD49" s="714">
        <v>4288873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qdtcDD+GsGZA59nkX/qwDkV9drN4gD5xCT9dgJApgEfIX92sIAvIgZNyeRkuHyt706MJlY6mKqOZJLSYPGEVQ==" saltValue="8jkCTk1RWGDobvnVQ5ji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B81" sqref="B81:P8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6061</v>
      </c>
      <c r="R7" s="753"/>
      <c r="S7" s="753"/>
      <c r="T7" s="753"/>
      <c r="U7" s="753"/>
      <c r="V7" s="753">
        <v>5825</v>
      </c>
      <c r="W7" s="753"/>
      <c r="X7" s="753"/>
      <c r="Y7" s="753"/>
      <c r="Z7" s="753"/>
      <c r="AA7" s="753">
        <v>235</v>
      </c>
      <c r="AB7" s="753"/>
      <c r="AC7" s="753"/>
      <c r="AD7" s="753"/>
      <c r="AE7" s="754"/>
      <c r="AF7" s="755">
        <v>164</v>
      </c>
      <c r="AG7" s="756"/>
      <c r="AH7" s="756"/>
      <c r="AI7" s="756"/>
      <c r="AJ7" s="757"/>
      <c r="AK7" s="758" t="s">
        <v>569</v>
      </c>
      <c r="AL7" s="759"/>
      <c r="AM7" s="759"/>
      <c r="AN7" s="759"/>
      <c r="AO7" s="759"/>
      <c r="AP7" s="759">
        <v>5835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566</v>
      </c>
      <c r="BT7" s="747"/>
      <c r="BU7" s="747"/>
      <c r="BV7" s="747"/>
      <c r="BW7" s="747"/>
      <c r="BX7" s="747"/>
      <c r="BY7" s="747"/>
      <c r="BZ7" s="747"/>
      <c r="CA7" s="747"/>
      <c r="CB7" s="747"/>
      <c r="CC7" s="747"/>
      <c r="CD7" s="747"/>
      <c r="CE7" s="747"/>
      <c r="CF7" s="747"/>
      <c r="CG7" s="762"/>
      <c r="CH7" s="743">
        <v>-1</v>
      </c>
      <c r="CI7" s="744"/>
      <c r="CJ7" s="744"/>
      <c r="CK7" s="744"/>
      <c r="CL7" s="745"/>
      <c r="CM7" s="743">
        <v>41</v>
      </c>
      <c r="CN7" s="744"/>
      <c r="CO7" s="744"/>
      <c r="CP7" s="744"/>
      <c r="CQ7" s="745"/>
      <c r="CR7" s="743">
        <f>(3000000*0.98)/1000000</f>
        <v>2.94</v>
      </c>
      <c r="CS7" s="744"/>
      <c r="CT7" s="744"/>
      <c r="CU7" s="744"/>
      <c r="CV7" s="745"/>
      <c r="CW7" s="743" t="s">
        <v>569</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7</v>
      </c>
      <c r="R8" s="784"/>
      <c r="S8" s="784"/>
      <c r="T8" s="784"/>
      <c r="U8" s="784"/>
      <c r="V8" s="784">
        <v>0</v>
      </c>
      <c r="W8" s="784"/>
      <c r="X8" s="784"/>
      <c r="Y8" s="784"/>
      <c r="Z8" s="784"/>
      <c r="AA8" s="784">
        <v>7</v>
      </c>
      <c r="AB8" s="784"/>
      <c r="AC8" s="784"/>
      <c r="AD8" s="784"/>
      <c r="AE8" s="785"/>
      <c r="AF8" s="786">
        <v>7</v>
      </c>
      <c r="AG8" s="787"/>
      <c r="AH8" s="787"/>
      <c r="AI8" s="787"/>
      <c r="AJ8" s="788"/>
      <c r="AK8" s="769" t="s">
        <v>569</v>
      </c>
      <c r="AL8" s="770"/>
      <c r="AM8" s="770"/>
      <c r="AN8" s="770"/>
      <c r="AO8" s="770"/>
      <c r="AP8" s="770" t="s">
        <v>569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567</v>
      </c>
      <c r="BT8" s="774"/>
      <c r="BU8" s="774"/>
      <c r="BV8" s="774"/>
      <c r="BW8" s="774"/>
      <c r="BX8" s="774"/>
      <c r="BY8" s="774"/>
      <c r="BZ8" s="774"/>
      <c r="CA8" s="774"/>
      <c r="CB8" s="774"/>
      <c r="CC8" s="774"/>
      <c r="CD8" s="774"/>
      <c r="CE8" s="774"/>
      <c r="CF8" s="774"/>
      <c r="CG8" s="775"/>
      <c r="CH8" s="776">
        <v>2</v>
      </c>
      <c r="CI8" s="777"/>
      <c r="CJ8" s="777"/>
      <c r="CK8" s="777"/>
      <c r="CL8" s="778"/>
      <c r="CM8" s="776">
        <v>69</v>
      </c>
      <c r="CN8" s="777"/>
      <c r="CO8" s="777"/>
      <c r="CP8" s="777"/>
      <c r="CQ8" s="778"/>
      <c r="CR8" s="776" t="s">
        <v>569</v>
      </c>
      <c r="CS8" s="777"/>
      <c r="CT8" s="777"/>
      <c r="CU8" s="777"/>
      <c r="CV8" s="778"/>
      <c r="CW8" s="776" t="s">
        <v>569</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568</v>
      </c>
      <c r="BT9" s="774"/>
      <c r="BU9" s="774"/>
      <c r="BV9" s="774"/>
      <c r="BW9" s="774"/>
      <c r="BX9" s="774"/>
      <c r="BY9" s="774"/>
      <c r="BZ9" s="774"/>
      <c r="CA9" s="774"/>
      <c r="CB9" s="774"/>
      <c r="CC9" s="774"/>
      <c r="CD9" s="774"/>
      <c r="CE9" s="774"/>
      <c r="CF9" s="774"/>
      <c r="CG9" s="775"/>
      <c r="CH9" s="776">
        <v>-78</v>
      </c>
      <c r="CI9" s="777"/>
      <c r="CJ9" s="777"/>
      <c r="CK9" s="777"/>
      <c r="CL9" s="778"/>
      <c r="CM9" s="776">
        <v>1149</v>
      </c>
      <c r="CN9" s="777"/>
      <c r="CO9" s="777"/>
      <c r="CP9" s="777"/>
      <c r="CQ9" s="778"/>
      <c r="CR9" s="776">
        <v>100</v>
      </c>
      <c r="CS9" s="777"/>
      <c r="CT9" s="777"/>
      <c r="CU9" s="777"/>
      <c r="CV9" s="778"/>
      <c r="CW9" s="776" t="s">
        <v>569</v>
      </c>
      <c r="CX9" s="777"/>
      <c r="CY9" s="777"/>
      <c r="CZ9" s="777"/>
      <c r="DA9" s="778"/>
      <c r="DB9" s="776" t="s">
        <v>569</v>
      </c>
      <c r="DC9" s="777"/>
      <c r="DD9" s="777"/>
      <c r="DE9" s="777"/>
      <c r="DF9" s="778"/>
      <c r="DG9" s="776" t="s">
        <v>569</v>
      </c>
      <c r="DH9" s="777"/>
      <c r="DI9" s="777"/>
      <c r="DJ9" s="777"/>
      <c r="DK9" s="778"/>
      <c r="DL9" s="776" t="s">
        <v>569</v>
      </c>
      <c r="DM9" s="777"/>
      <c r="DN9" s="777"/>
      <c r="DO9" s="777"/>
      <c r="DP9" s="778"/>
      <c r="DQ9" s="776" t="s">
        <v>569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171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767</v>
      </c>
      <c r="R28" s="823"/>
      <c r="S28" s="823"/>
      <c r="T28" s="823"/>
      <c r="U28" s="823"/>
      <c r="V28" s="823">
        <v>759</v>
      </c>
      <c r="W28" s="823"/>
      <c r="X28" s="823"/>
      <c r="Y28" s="823"/>
      <c r="Z28" s="823"/>
      <c r="AA28" s="823">
        <v>8</v>
      </c>
      <c r="AB28" s="823"/>
      <c r="AC28" s="823"/>
      <c r="AD28" s="823"/>
      <c r="AE28" s="824"/>
      <c r="AF28" s="825">
        <v>8</v>
      </c>
      <c r="AG28" s="823"/>
      <c r="AH28" s="823"/>
      <c r="AI28" s="823"/>
      <c r="AJ28" s="826"/>
      <c r="AK28" s="827">
        <v>52</v>
      </c>
      <c r="AL28" s="828"/>
      <c r="AM28" s="828"/>
      <c r="AN28" s="828"/>
      <c r="AO28" s="828"/>
      <c r="AP28" s="828" t="s">
        <v>569</v>
      </c>
      <c r="AQ28" s="828"/>
      <c r="AR28" s="828"/>
      <c r="AS28" s="828"/>
      <c r="AT28" s="828"/>
      <c r="AU28" s="828" t="s">
        <v>569</v>
      </c>
      <c r="AV28" s="828"/>
      <c r="AW28" s="828"/>
      <c r="AX28" s="828"/>
      <c r="AY28" s="828"/>
      <c r="AZ28" s="829" t="s">
        <v>569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9</v>
      </c>
      <c r="R29" s="784"/>
      <c r="S29" s="784"/>
      <c r="T29" s="784"/>
      <c r="U29" s="784"/>
      <c r="V29" s="784">
        <v>9</v>
      </c>
      <c r="W29" s="784"/>
      <c r="X29" s="784"/>
      <c r="Y29" s="784"/>
      <c r="Z29" s="784"/>
      <c r="AA29" s="784">
        <v>0</v>
      </c>
      <c r="AB29" s="784"/>
      <c r="AC29" s="784"/>
      <c r="AD29" s="784"/>
      <c r="AE29" s="785"/>
      <c r="AF29" s="786" t="s">
        <v>122</v>
      </c>
      <c r="AG29" s="787"/>
      <c r="AH29" s="787"/>
      <c r="AI29" s="787"/>
      <c r="AJ29" s="788"/>
      <c r="AK29" s="834" t="s">
        <v>569</v>
      </c>
      <c r="AL29" s="830"/>
      <c r="AM29" s="830"/>
      <c r="AN29" s="830"/>
      <c r="AO29" s="830"/>
      <c r="AP29" s="830" t="s">
        <v>569</v>
      </c>
      <c r="AQ29" s="830"/>
      <c r="AR29" s="830"/>
      <c r="AS29" s="830"/>
      <c r="AT29" s="830"/>
      <c r="AU29" s="830" t="s">
        <v>569</v>
      </c>
      <c r="AV29" s="830"/>
      <c r="AW29" s="830"/>
      <c r="AX29" s="830"/>
      <c r="AY29" s="830"/>
      <c r="AZ29" s="831" t="s">
        <v>569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92</v>
      </c>
      <c r="R30" s="784"/>
      <c r="S30" s="784"/>
      <c r="T30" s="784"/>
      <c r="U30" s="784"/>
      <c r="V30" s="784">
        <v>91</v>
      </c>
      <c r="W30" s="784"/>
      <c r="X30" s="784"/>
      <c r="Y30" s="784"/>
      <c r="Z30" s="784"/>
      <c r="AA30" s="784">
        <v>1</v>
      </c>
      <c r="AB30" s="784"/>
      <c r="AC30" s="784"/>
      <c r="AD30" s="784"/>
      <c r="AE30" s="785"/>
      <c r="AF30" s="786">
        <v>1</v>
      </c>
      <c r="AG30" s="787"/>
      <c r="AH30" s="787"/>
      <c r="AI30" s="787"/>
      <c r="AJ30" s="788"/>
      <c r="AK30" s="834" t="s">
        <v>569</v>
      </c>
      <c r="AL30" s="830"/>
      <c r="AM30" s="830"/>
      <c r="AN30" s="830"/>
      <c r="AO30" s="830"/>
      <c r="AP30" s="830" t="s">
        <v>569</v>
      </c>
      <c r="AQ30" s="830"/>
      <c r="AR30" s="830"/>
      <c r="AS30" s="830"/>
      <c r="AT30" s="830"/>
      <c r="AU30" s="830" t="s">
        <v>569</v>
      </c>
      <c r="AV30" s="830"/>
      <c r="AW30" s="830"/>
      <c r="AX30" s="830"/>
      <c r="AY30" s="830"/>
      <c r="AZ30" s="831" t="s">
        <v>569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1091</v>
      </c>
      <c r="R31" s="784"/>
      <c r="S31" s="784"/>
      <c r="T31" s="784"/>
      <c r="U31" s="784"/>
      <c r="V31" s="784">
        <v>1021</v>
      </c>
      <c r="W31" s="784"/>
      <c r="X31" s="784"/>
      <c r="Y31" s="784"/>
      <c r="Z31" s="784"/>
      <c r="AA31" s="784">
        <v>70</v>
      </c>
      <c r="AB31" s="784"/>
      <c r="AC31" s="784"/>
      <c r="AD31" s="784"/>
      <c r="AE31" s="785"/>
      <c r="AF31" s="786">
        <v>70</v>
      </c>
      <c r="AG31" s="787"/>
      <c r="AH31" s="787"/>
      <c r="AI31" s="787"/>
      <c r="AJ31" s="788"/>
      <c r="AK31" s="834">
        <v>172</v>
      </c>
      <c r="AL31" s="830"/>
      <c r="AM31" s="830"/>
      <c r="AN31" s="830"/>
      <c r="AO31" s="830"/>
      <c r="AP31" s="830" t="s">
        <v>569</v>
      </c>
      <c r="AQ31" s="830"/>
      <c r="AR31" s="830"/>
      <c r="AS31" s="830"/>
      <c r="AT31" s="830"/>
      <c r="AU31" s="830" t="s">
        <v>569</v>
      </c>
      <c r="AV31" s="830"/>
      <c r="AW31" s="830"/>
      <c r="AX31" s="830"/>
      <c r="AY31" s="830"/>
      <c r="AZ31" s="831" t="s">
        <v>569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254</v>
      </c>
      <c r="R32" s="784"/>
      <c r="S32" s="784"/>
      <c r="T32" s="784"/>
      <c r="U32" s="784"/>
      <c r="V32" s="784">
        <v>255</v>
      </c>
      <c r="W32" s="784"/>
      <c r="X32" s="784"/>
      <c r="Y32" s="784"/>
      <c r="Z32" s="784"/>
      <c r="AA32" s="784">
        <v>-1</v>
      </c>
      <c r="AB32" s="784"/>
      <c r="AC32" s="784"/>
      <c r="AD32" s="784"/>
      <c r="AE32" s="785"/>
      <c r="AF32" s="786">
        <v>327</v>
      </c>
      <c r="AG32" s="787"/>
      <c r="AH32" s="787"/>
      <c r="AI32" s="787"/>
      <c r="AJ32" s="788"/>
      <c r="AK32" s="834">
        <v>21</v>
      </c>
      <c r="AL32" s="830"/>
      <c r="AM32" s="830"/>
      <c r="AN32" s="830"/>
      <c r="AO32" s="830"/>
      <c r="AP32" s="830">
        <v>1091</v>
      </c>
      <c r="AQ32" s="830"/>
      <c r="AR32" s="830"/>
      <c r="AS32" s="830"/>
      <c r="AT32" s="830"/>
      <c r="AU32" s="830">
        <v>1091</v>
      </c>
      <c r="AV32" s="830"/>
      <c r="AW32" s="830"/>
      <c r="AX32" s="830"/>
      <c r="AY32" s="830"/>
      <c r="AZ32" s="831" t="s">
        <v>569</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466</v>
      </c>
      <c r="R33" s="784"/>
      <c r="S33" s="784"/>
      <c r="T33" s="784"/>
      <c r="U33" s="784"/>
      <c r="V33" s="784">
        <v>419</v>
      </c>
      <c r="W33" s="784"/>
      <c r="X33" s="784"/>
      <c r="Y33" s="784"/>
      <c r="Z33" s="784"/>
      <c r="AA33" s="784">
        <v>47</v>
      </c>
      <c r="AB33" s="784"/>
      <c r="AC33" s="784"/>
      <c r="AD33" s="784"/>
      <c r="AE33" s="785"/>
      <c r="AF33" s="786">
        <v>76</v>
      </c>
      <c r="AG33" s="787"/>
      <c r="AH33" s="787"/>
      <c r="AI33" s="787"/>
      <c r="AJ33" s="788"/>
      <c r="AK33" s="834">
        <v>128</v>
      </c>
      <c r="AL33" s="830"/>
      <c r="AM33" s="830"/>
      <c r="AN33" s="830"/>
      <c r="AO33" s="830"/>
      <c r="AP33" s="830">
        <v>1620</v>
      </c>
      <c r="AQ33" s="830"/>
      <c r="AR33" s="830"/>
      <c r="AS33" s="830"/>
      <c r="AT33" s="830"/>
      <c r="AU33" s="830">
        <v>1620</v>
      </c>
      <c r="AV33" s="830"/>
      <c r="AW33" s="830"/>
      <c r="AX33" s="830"/>
      <c r="AY33" s="830"/>
      <c r="AZ33" s="831" t="s">
        <v>569</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8</v>
      </c>
      <c r="R34" s="784"/>
      <c r="S34" s="784"/>
      <c r="T34" s="784"/>
      <c r="U34" s="784"/>
      <c r="V34" s="784">
        <v>9</v>
      </c>
      <c r="W34" s="784"/>
      <c r="X34" s="784"/>
      <c r="Y34" s="784"/>
      <c r="Z34" s="784"/>
      <c r="AA34" s="784">
        <v>0</v>
      </c>
      <c r="AB34" s="784"/>
      <c r="AC34" s="784"/>
      <c r="AD34" s="784"/>
      <c r="AE34" s="785"/>
      <c r="AF34" s="786">
        <v>20</v>
      </c>
      <c r="AG34" s="787"/>
      <c r="AH34" s="787"/>
      <c r="AI34" s="787"/>
      <c r="AJ34" s="788"/>
      <c r="AK34" s="834">
        <v>4</v>
      </c>
      <c r="AL34" s="830"/>
      <c r="AM34" s="830"/>
      <c r="AN34" s="830"/>
      <c r="AO34" s="830"/>
      <c r="AP34" s="830">
        <v>4</v>
      </c>
      <c r="AQ34" s="830"/>
      <c r="AR34" s="830"/>
      <c r="AS34" s="830"/>
      <c r="AT34" s="830"/>
      <c r="AU34" s="830">
        <v>4</v>
      </c>
      <c r="AV34" s="830"/>
      <c r="AW34" s="830"/>
      <c r="AX34" s="830"/>
      <c r="AY34" s="830"/>
      <c r="AZ34" s="831" t="s">
        <v>569</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396</v>
      </c>
      <c r="C35" s="781"/>
      <c r="D35" s="781"/>
      <c r="E35" s="781"/>
      <c r="F35" s="781"/>
      <c r="G35" s="781"/>
      <c r="H35" s="781"/>
      <c r="I35" s="781"/>
      <c r="J35" s="781"/>
      <c r="K35" s="781"/>
      <c r="L35" s="781"/>
      <c r="M35" s="781"/>
      <c r="N35" s="781"/>
      <c r="O35" s="781"/>
      <c r="P35" s="782"/>
      <c r="Q35" s="783">
        <v>93</v>
      </c>
      <c r="R35" s="784"/>
      <c r="S35" s="784"/>
      <c r="T35" s="784"/>
      <c r="U35" s="784"/>
      <c r="V35" s="784">
        <v>84</v>
      </c>
      <c r="W35" s="784"/>
      <c r="X35" s="784"/>
      <c r="Y35" s="784"/>
      <c r="Z35" s="784"/>
      <c r="AA35" s="784">
        <v>9</v>
      </c>
      <c r="AB35" s="784"/>
      <c r="AC35" s="784"/>
      <c r="AD35" s="784"/>
      <c r="AE35" s="785"/>
      <c r="AF35" s="786">
        <v>19</v>
      </c>
      <c r="AG35" s="787"/>
      <c r="AH35" s="787"/>
      <c r="AI35" s="787"/>
      <c r="AJ35" s="788"/>
      <c r="AK35" s="834">
        <v>5</v>
      </c>
      <c r="AL35" s="830"/>
      <c r="AM35" s="830"/>
      <c r="AN35" s="830"/>
      <c r="AO35" s="830"/>
      <c r="AP35" s="830" t="s">
        <v>569</v>
      </c>
      <c r="AQ35" s="830"/>
      <c r="AR35" s="830"/>
      <c r="AS35" s="830"/>
      <c r="AT35" s="830"/>
      <c r="AU35" s="830" t="s">
        <v>569</v>
      </c>
      <c r="AV35" s="830"/>
      <c r="AW35" s="830"/>
      <c r="AX35" s="830"/>
      <c r="AY35" s="830"/>
      <c r="AZ35" s="831" t="s">
        <v>569</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251</v>
      </c>
      <c r="AG68" s="866"/>
      <c r="AH68" s="866"/>
      <c r="AI68" s="866"/>
      <c r="AJ68" s="866"/>
      <c r="AK68" s="866"/>
      <c r="AL68" s="866"/>
      <c r="AM68" s="866"/>
      <c r="AN68" s="866"/>
      <c r="AO68" s="866"/>
      <c r="AP68" s="866">
        <v>110</v>
      </c>
      <c r="AQ68" s="866"/>
      <c r="AR68" s="866"/>
      <c r="AS68" s="866"/>
      <c r="AT68" s="866"/>
      <c r="AU68" s="866">
        <v>31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80</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19</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555</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74</v>
      </c>
      <c r="AG71" s="830"/>
      <c r="AH71" s="830"/>
      <c r="AI71" s="830"/>
      <c r="AJ71" s="830"/>
      <c r="AK71" s="830"/>
      <c r="AL71" s="830"/>
      <c r="AM71" s="830"/>
      <c r="AN71" s="830"/>
      <c r="AO71" s="830"/>
      <c r="AP71" s="830">
        <v>861</v>
      </c>
      <c r="AQ71" s="830"/>
      <c r="AR71" s="830"/>
      <c r="AS71" s="830"/>
      <c r="AT71" s="830"/>
      <c r="AU71" s="830">
        <v>58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766</v>
      </c>
      <c r="AG72" s="830"/>
      <c r="AH72" s="830"/>
      <c r="AI72" s="830"/>
      <c r="AJ72" s="830"/>
      <c r="AK72" s="830"/>
      <c r="AL72" s="830"/>
      <c r="AM72" s="830"/>
      <c r="AN72" s="830"/>
      <c r="AO72" s="830"/>
      <c r="AP72" s="830">
        <v>2159</v>
      </c>
      <c r="AQ72" s="830"/>
      <c r="AR72" s="830"/>
      <c r="AS72" s="830"/>
      <c r="AT72" s="830"/>
      <c r="AU72" s="830">
        <v>881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557</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20</v>
      </c>
      <c r="AG73" s="830"/>
      <c r="AH73" s="830"/>
      <c r="AI73" s="830"/>
      <c r="AJ73" s="830"/>
      <c r="AK73" s="830"/>
      <c r="AL73" s="830"/>
      <c r="AM73" s="830"/>
      <c r="AN73" s="830"/>
      <c r="AO73" s="830"/>
      <c r="AP73" s="830">
        <v>285</v>
      </c>
      <c r="AQ73" s="830"/>
      <c r="AR73" s="830"/>
      <c r="AS73" s="830"/>
      <c r="AT73" s="830"/>
      <c r="AU73" s="830">
        <v>20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558</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3</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559</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3</v>
      </c>
      <c r="AG75" s="878"/>
      <c r="AH75" s="878"/>
      <c r="AI75" s="878"/>
      <c r="AJ75" s="834"/>
      <c r="AK75" s="879"/>
      <c r="AL75" s="878"/>
      <c r="AM75" s="878"/>
      <c r="AN75" s="878"/>
      <c r="AO75" s="834"/>
      <c r="AP75" s="879">
        <v>90</v>
      </c>
      <c r="AQ75" s="878"/>
      <c r="AR75" s="878"/>
      <c r="AS75" s="878"/>
      <c r="AT75" s="834"/>
      <c r="AU75" s="879">
        <v>55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560</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55</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561</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195</v>
      </c>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562</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13694</v>
      </c>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563</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2440</v>
      </c>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564</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4</v>
      </c>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575</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12</v>
      </c>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565</v>
      </c>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v>5</v>
      </c>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17621</v>
      </c>
      <c r="AG88" s="844"/>
      <c r="AH88" s="844"/>
      <c r="AI88" s="844"/>
      <c r="AJ88" s="844"/>
      <c r="AK88" s="841"/>
      <c r="AL88" s="841"/>
      <c r="AM88" s="841"/>
      <c r="AN88" s="841"/>
      <c r="AO88" s="841"/>
      <c r="AP88" s="844">
        <f>SUM(AP68:AT87)</f>
        <v>3505</v>
      </c>
      <c r="AQ88" s="844"/>
      <c r="AR88" s="844"/>
      <c r="AS88" s="844"/>
      <c r="AT88" s="844"/>
      <c r="AU88" s="844">
        <f>SUM(AU68:AY87)</f>
        <v>1045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293</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293</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293</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763833</v>
      </c>
      <c r="AB110" s="900"/>
      <c r="AC110" s="900"/>
      <c r="AD110" s="900"/>
      <c r="AE110" s="901"/>
      <c r="AF110" s="902">
        <v>692872</v>
      </c>
      <c r="AG110" s="900"/>
      <c r="AH110" s="900"/>
      <c r="AI110" s="900"/>
      <c r="AJ110" s="901"/>
      <c r="AK110" s="902">
        <v>656944</v>
      </c>
      <c r="AL110" s="900"/>
      <c r="AM110" s="900"/>
      <c r="AN110" s="900"/>
      <c r="AO110" s="901"/>
      <c r="AP110" s="903">
        <v>22.1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6351021</v>
      </c>
      <c r="BR110" s="931"/>
      <c r="BS110" s="931"/>
      <c r="BT110" s="931"/>
      <c r="BU110" s="931"/>
      <c r="BV110" s="931">
        <v>6197437</v>
      </c>
      <c r="BW110" s="931"/>
      <c r="BX110" s="931"/>
      <c r="BY110" s="931"/>
      <c r="BZ110" s="931"/>
      <c r="CA110" s="931">
        <v>5835138</v>
      </c>
      <c r="CB110" s="931"/>
      <c r="CC110" s="931"/>
      <c r="CD110" s="931"/>
      <c r="CE110" s="931"/>
      <c r="CF110" s="944">
        <v>195.9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708017</v>
      </c>
      <c r="BR111" s="926"/>
      <c r="BS111" s="926"/>
      <c r="BT111" s="926"/>
      <c r="BU111" s="926"/>
      <c r="BV111" s="926">
        <v>492275</v>
      </c>
      <c r="BW111" s="926"/>
      <c r="BX111" s="926"/>
      <c r="BY111" s="926"/>
      <c r="BZ111" s="926"/>
      <c r="CA111" s="926">
        <v>302130</v>
      </c>
      <c r="CB111" s="926"/>
      <c r="CC111" s="926"/>
      <c r="CD111" s="926"/>
      <c r="CE111" s="926"/>
      <c r="CF111" s="920">
        <v>10.1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2421750</v>
      </c>
      <c r="BR112" s="926"/>
      <c r="BS112" s="926"/>
      <c r="BT112" s="926"/>
      <c r="BU112" s="926"/>
      <c r="BV112" s="926">
        <v>2247063</v>
      </c>
      <c r="BW112" s="926"/>
      <c r="BX112" s="926"/>
      <c r="BY112" s="926"/>
      <c r="BZ112" s="926"/>
      <c r="CA112" s="926">
        <v>2017247</v>
      </c>
      <c r="CB112" s="926"/>
      <c r="CC112" s="926"/>
      <c r="CD112" s="926"/>
      <c r="CE112" s="926"/>
      <c r="CF112" s="920">
        <v>67.7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284987</v>
      </c>
      <c r="AB113" s="938"/>
      <c r="AC113" s="938"/>
      <c r="AD113" s="938"/>
      <c r="AE113" s="939"/>
      <c r="AF113" s="940">
        <v>284549</v>
      </c>
      <c r="AG113" s="938"/>
      <c r="AH113" s="938"/>
      <c r="AI113" s="938"/>
      <c r="AJ113" s="939"/>
      <c r="AK113" s="940">
        <v>284767</v>
      </c>
      <c r="AL113" s="938"/>
      <c r="AM113" s="938"/>
      <c r="AN113" s="938"/>
      <c r="AO113" s="939"/>
      <c r="AP113" s="941">
        <v>9.6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966962</v>
      </c>
      <c r="BR113" s="926"/>
      <c r="BS113" s="926"/>
      <c r="BT113" s="926"/>
      <c r="BU113" s="926"/>
      <c r="BV113" s="926">
        <v>1090930</v>
      </c>
      <c r="BW113" s="926"/>
      <c r="BX113" s="926"/>
      <c r="BY113" s="926"/>
      <c r="BZ113" s="926"/>
      <c r="CA113" s="926">
        <v>1044471</v>
      </c>
      <c r="CB113" s="926"/>
      <c r="CC113" s="926"/>
      <c r="CD113" s="926"/>
      <c r="CE113" s="926"/>
      <c r="CF113" s="920">
        <v>35.1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132726</v>
      </c>
      <c r="AB114" s="959"/>
      <c r="AC114" s="959"/>
      <c r="AD114" s="959"/>
      <c r="AE114" s="960"/>
      <c r="AF114" s="961">
        <v>147850</v>
      </c>
      <c r="AG114" s="959"/>
      <c r="AH114" s="959"/>
      <c r="AI114" s="959"/>
      <c r="AJ114" s="960"/>
      <c r="AK114" s="961">
        <v>175899</v>
      </c>
      <c r="AL114" s="959"/>
      <c r="AM114" s="959"/>
      <c r="AN114" s="959"/>
      <c r="AO114" s="960"/>
      <c r="AP114" s="962">
        <v>5.9</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1285736</v>
      </c>
      <c r="BR114" s="926"/>
      <c r="BS114" s="926"/>
      <c r="BT114" s="926"/>
      <c r="BU114" s="926"/>
      <c r="BV114" s="926">
        <v>1333233</v>
      </c>
      <c r="BW114" s="926"/>
      <c r="BX114" s="926"/>
      <c r="BY114" s="926"/>
      <c r="BZ114" s="926"/>
      <c r="CA114" s="926">
        <v>1295787</v>
      </c>
      <c r="CB114" s="926"/>
      <c r="CC114" s="926"/>
      <c r="CD114" s="926"/>
      <c r="CE114" s="926"/>
      <c r="CF114" s="920">
        <v>43.5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1181546</v>
      </c>
      <c r="AB117" s="979"/>
      <c r="AC117" s="979"/>
      <c r="AD117" s="979"/>
      <c r="AE117" s="980"/>
      <c r="AF117" s="981">
        <v>1125271</v>
      </c>
      <c r="AG117" s="979"/>
      <c r="AH117" s="979"/>
      <c r="AI117" s="979"/>
      <c r="AJ117" s="980"/>
      <c r="AK117" s="981">
        <v>1117610</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293</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444</v>
      </c>
      <c r="BP119" s="1005"/>
      <c r="BQ119" s="999">
        <v>11733486</v>
      </c>
      <c r="BR119" s="1000"/>
      <c r="BS119" s="1000"/>
      <c r="BT119" s="1000"/>
      <c r="BU119" s="1000"/>
      <c r="BV119" s="1000">
        <v>11360938</v>
      </c>
      <c r="BW119" s="1000"/>
      <c r="BX119" s="1000"/>
      <c r="BY119" s="1000"/>
      <c r="BZ119" s="1000"/>
      <c r="CA119" s="1000">
        <v>10494773</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708017</v>
      </c>
      <c r="DH119" s="986"/>
      <c r="DI119" s="986"/>
      <c r="DJ119" s="986"/>
      <c r="DK119" s="987"/>
      <c r="DL119" s="985">
        <v>492275</v>
      </c>
      <c r="DM119" s="986"/>
      <c r="DN119" s="986"/>
      <c r="DO119" s="986"/>
      <c r="DP119" s="987"/>
      <c r="DQ119" s="985">
        <v>302130</v>
      </c>
      <c r="DR119" s="986"/>
      <c r="DS119" s="986"/>
      <c r="DT119" s="986"/>
      <c r="DU119" s="987"/>
      <c r="DV119" s="988">
        <v>10.1</v>
      </c>
      <c r="DW119" s="989"/>
      <c r="DX119" s="989"/>
      <c r="DY119" s="989"/>
      <c r="DZ119" s="990"/>
    </row>
    <row r="120" spans="1:130" s="230"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2861353</v>
      </c>
      <c r="BR120" s="931"/>
      <c r="BS120" s="931"/>
      <c r="BT120" s="931"/>
      <c r="BU120" s="931"/>
      <c r="BV120" s="931">
        <v>2966819</v>
      </c>
      <c r="BW120" s="931"/>
      <c r="BX120" s="931"/>
      <c r="BY120" s="931"/>
      <c r="BZ120" s="931"/>
      <c r="CA120" s="931">
        <v>3009436</v>
      </c>
      <c r="CB120" s="931"/>
      <c r="CC120" s="931"/>
      <c r="CD120" s="931"/>
      <c r="CE120" s="931"/>
      <c r="CF120" s="944">
        <v>101</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1575367</v>
      </c>
      <c r="DH120" s="931"/>
      <c r="DI120" s="931"/>
      <c r="DJ120" s="931"/>
      <c r="DK120" s="931"/>
      <c r="DL120" s="931">
        <v>1475571</v>
      </c>
      <c r="DM120" s="931"/>
      <c r="DN120" s="931"/>
      <c r="DO120" s="931"/>
      <c r="DP120" s="931"/>
      <c r="DQ120" s="931">
        <v>1258754</v>
      </c>
      <c r="DR120" s="931"/>
      <c r="DS120" s="931"/>
      <c r="DT120" s="931"/>
      <c r="DU120" s="931"/>
      <c r="DV120" s="932">
        <v>42.2</v>
      </c>
      <c r="DW120" s="932"/>
      <c r="DX120" s="932"/>
      <c r="DY120" s="932"/>
      <c r="DZ120" s="933"/>
    </row>
    <row r="121" spans="1:130" s="230"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119061</v>
      </c>
      <c r="BR121" s="926"/>
      <c r="BS121" s="926"/>
      <c r="BT121" s="926"/>
      <c r="BU121" s="926"/>
      <c r="BV121" s="926">
        <v>97645</v>
      </c>
      <c r="BW121" s="926"/>
      <c r="BX121" s="926"/>
      <c r="BY121" s="926"/>
      <c r="BZ121" s="926"/>
      <c r="CA121" s="926">
        <v>70377</v>
      </c>
      <c r="CB121" s="926"/>
      <c r="CC121" s="926"/>
      <c r="CD121" s="926"/>
      <c r="CE121" s="926"/>
      <c r="CF121" s="920">
        <v>2.4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833664</v>
      </c>
      <c r="DH121" s="926"/>
      <c r="DI121" s="926"/>
      <c r="DJ121" s="926"/>
      <c r="DK121" s="926"/>
      <c r="DL121" s="926">
        <v>760753</v>
      </c>
      <c r="DM121" s="926"/>
      <c r="DN121" s="926"/>
      <c r="DO121" s="926"/>
      <c r="DP121" s="926"/>
      <c r="DQ121" s="926">
        <v>749734</v>
      </c>
      <c r="DR121" s="926"/>
      <c r="DS121" s="926"/>
      <c r="DT121" s="926"/>
      <c r="DU121" s="926"/>
      <c r="DV121" s="927">
        <v>25.2</v>
      </c>
      <c r="DW121" s="927"/>
      <c r="DX121" s="927"/>
      <c r="DY121" s="927"/>
      <c r="DZ121" s="928"/>
    </row>
    <row r="122" spans="1:130" s="230"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6998306</v>
      </c>
      <c r="BR122" s="1000"/>
      <c r="BS122" s="1000"/>
      <c r="BT122" s="1000"/>
      <c r="BU122" s="1000"/>
      <c r="BV122" s="1000">
        <v>6567736</v>
      </c>
      <c r="BW122" s="1000"/>
      <c r="BX122" s="1000"/>
      <c r="BY122" s="1000"/>
      <c r="BZ122" s="1000"/>
      <c r="CA122" s="1000">
        <v>6103425</v>
      </c>
      <c r="CB122" s="1000"/>
      <c r="CC122" s="1000"/>
      <c r="CD122" s="1000"/>
      <c r="CE122" s="1000"/>
      <c r="CF122" s="1017">
        <v>204.9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12719</v>
      </c>
      <c r="DH122" s="926"/>
      <c r="DI122" s="926"/>
      <c r="DJ122" s="926"/>
      <c r="DK122" s="926"/>
      <c r="DL122" s="926">
        <v>10739</v>
      </c>
      <c r="DM122" s="926"/>
      <c r="DN122" s="926"/>
      <c r="DO122" s="926"/>
      <c r="DP122" s="926"/>
      <c r="DQ122" s="926">
        <v>8759</v>
      </c>
      <c r="DR122" s="926"/>
      <c r="DS122" s="926"/>
      <c r="DT122" s="926"/>
      <c r="DU122" s="926"/>
      <c r="DV122" s="927">
        <v>0.3</v>
      </c>
      <c r="DW122" s="927"/>
      <c r="DX122" s="927"/>
      <c r="DY122" s="927"/>
      <c r="DZ122" s="928"/>
    </row>
    <row r="123" spans="1:130" s="230"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452</v>
      </c>
      <c r="BP123" s="1005"/>
      <c r="BQ123" s="1064">
        <v>9978720</v>
      </c>
      <c r="BR123" s="1031"/>
      <c r="BS123" s="1031"/>
      <c r="BT123" s="1031"/>
      <c r="BU123" s="1031"/>
      <c r="BV123" s="1031">
        <v>9632200</v>
      </c>
      <c r="BW123" s="1031"/>
      <c r="BX123" s="1031"/>
      <c r="BY123" s="1031"/>
      <c r="BZ123" s="1031"/>
      <c r="CA123" s="1031">
        <v>9183238</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57.3</v>
      </c>
      <c r="BR124" s="1027"/>
      <c r="BS124" s="1027"/>
      <c r="BT124" s="1027"/>
      <c r="BU124" s="1027"/>
      <c r="BV124" s="1027">
        <v>58.1</v>
      </c>
      <c r="BW124" s="1027"/>
      <c r="BX124" s="1027"/>
      <c r="BY124" s="1027"/>
      <c r="BZ124" s="1027"/>
      <c r="CA124" s="1027">
        <v>44</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35839</v>
      </c>
      <c r="AB128" s="1047"/>
      <c r="AC128" s="1047"/>
      <c r="AD128" s="1047"/>
      <c r="AE128" s="1048"/>
      <c r="AF128" s="1049">
        <v>38135</v>
      </c>
      <c r="AG128" s="1047"/>
      <c r="AH128" s="1047"/>
      <c r="AI128" s="1047"/>
      <c r="AJ128" s="1048"/>
      <c r="AK128" s="1049">
        <v>34985</v>
      </c>
      <c r="AL128" s="1047"/>
      <c r="AM128" s="1047"/>
      <c r="AN128" s="1047"/>
      <c r="AO128" s="1048"/>
      <c r="AP128" s="1050"/>
      <c r="AQ128" s="1051"/>
      <c r="AR128" s="1051"/>
      <c r="AS128" s="1051"/>
      <c r="AT128" s="1052"/>
      <c r="AU128" s="232"/>
      <c r="AV128" s="232"/>
      <c r="AW128" s="232"/>
      <c r="AX128" s="896" t="s">
        <v>466</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3880495</v>
      </c>
      <c r="AB129" s="959"/>
      <c r="AC129" s="959"/>
      <c r="AD129" s="959"/>
      <c r="AE129" s="960"/>
      <c r="AF129" s="961">
        <v>3794226</v>
      </c>
      <c r="AG129" s="959"/>
      <c r="AH129" s="959"/>
      <c r="AI129" s="959"/>
      <c r="AJ129" s="960"/>
      <c r="AK129" s="961">
        <v>3763885</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820300</v>
      </c>
      <c r="AB130" s="959"/>
      <c r="AC130" s="959"/>
      <c r="AD130" s="959"/>
      <c r="AE130" s="960"/>
      <c r="AF130" s="961">
        <v>822280</v>
      </c>
      <c r="AG130" s="959"/>
      <c r="AH130" s="959"/>
      <c r="AI130" s="959"/>
      <c r="AJ130" s="960"/>
      <c r="AK130" s="961">
        <v>784585</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9.8000000000000007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3060195</v>
      </c>
      <c r="AB131" s="986"/>
      <c r="AC131" s="986"/>
      <c r="AD131" s="986"/>
      <c r="AE131" s="987"/>
      <c r="AF131" s="985">
        <v>2971946</v>
      </c>
      <c r="AG131" s="986"/>
      <c r="AH131" s="986"/>
      <c r="AI131" s="986"/>
      <c r="AJ131" s="987"/>
      <c r="AK131" s="985">
        <v>2979300</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7"/>
      <c r="BF131" s="1084">
        <v>44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10.633538059999999</v>
      </c>
      <c r="AB132" s="1097"/>
      <c r="AC132" s="1097"/>
      <c r="AD132" s="1097"/>
      <c r="AE132" s="1098"/>
      <c r="AF132" s="1099">
        <v>8.9118712119999994</v>
      </c>
      <c r="AG132" s="1097"/>
      <c r="AH132" s="1097"/>
      <c r="AI132" s="1097"/>
      <c r="AJ132" s="1098"/>
      <c r="AK132" s="1099">
        <v>10.00369214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11.4</v>
      </c>
      <c r="AB133" s="1080"/>
      <c r="AC133" s="1080"/>
      <c r="AD133" s="1080"/>
      <c r="AE133" s="1081"/>
      <c r="AF133" s="1079">
        <v>10.3</v>
      </c>
      <c r="AG133" s="1080"/>
      <c r="AH133" s="1080"/>
      <c r="AI133" s="1080"/>
      <c r="AJ133" s="1081"/>
      <c r="AK133" s="1079">
        <v>9.8000000000000007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qmeAa/KMQmfy6pKxYkKnUqTsvI0cWzYKZEpCjfF56PCRyRrZ4ILAXnjKDrDxY9l/YM0wiOVQ6d9Vbb+OtrJKg==" saltValue="CEcU2qG9T6mdhcss1yj7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zKQ2Z9/uJIJJ2nPd9lCsXMuKPhFC7X6a6/PiZpMY4sMUadi5fplZ/J6I9TSFnCjTLTmxUwSXsK8xaYlqk1JxA==" saltValue="rTcILqfpNjj0M72L6dCD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shfHI6jo8A96oTtUq/rACqMZMh8N7GPnVUpvFOhdW2IdO5rZkk9Gacb+UF24rs8V7DhpW1VFdybCdpGZQXbqg==" saltValue="P7yxtU41Yy1RfyXsjfzA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 zoomScale="80" zoomScaleSheetLayoutView="8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927714</v>
      </c>
      <c r="AP9" s="281">
        <v>165515</v>
      </c>
      <c r="AQ9" s="282">
        <v>143042</v>
      </c>
      <c r="AR9" s="283">
        <v>15.7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169700</v>
      </c>
      <c r="AP10" s="284">
        <v>30277</v>
      </c>
      <c r="AQ10" s="285">
        <v>17233</v>
      </c>
      <c r="AR10" s="286">
        <v>75.7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85515</v>
      </c>
      <c r="AP11" s="284">
        <v>15257</v>
      </c>
      <c r="AQ11" s="285">
        <v>1297</v>
      </c>
      <c r="AR11" s="286">
        <v>1076.3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27268</v>
      </c>
      <c r="AP13" s="284">
        <v>4865</v>
      </c>
      <c r="AQ13" s="285">
        <v>5542</v>
      </c>
      <c r="AR13" s="286">
        <v>-12.2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8846</v>
      </c>
      <c r="AP14" s="284">
        <v>1578</v>
      </c>
      <c r="AQ14" s="285">
        <v>2886</v>
      </c>
      <c r="AR14" s="286">
        <v>-45.3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-64348</v>
      </c>
      <c r="AP15" s="284">
        <v>-11480</v>
      </c>
      <c r="AQ15" s="285">
        <v>-8856</v>
      </c>
      <c r="AR15" s="286">
        <v>29.6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1154695</v>
      </c>
      <c r="AP16" s="284">
        <v>206012</v>
      </c>
      <c r="AQ16" s="285">
        <v>161143</v>
      </c>
      <c r="AR16" s="286">
        <v>27.8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15.34</v>
      </c>
      <c r="AP21" s="298">
        <v>14.02</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97.6</v>
      </c>
      <c r="AP22" s="303">
        <v>96.2</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656944</v>
      </c>
      <c r="AP32" s="312">
        <v>117207</v>
      </c>
      <c r="AQ32" s="313">
        <v>81691</v>
      </c>
      <c r="AR32" s="314">
        <v>43.5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284767</v>
      </c>
      <c r="AP35" s="312">
        <v>50806</v>
      </c>
      <c r="AQ35" s="313">
        <v>27672</v>
      </c>
      <c r="AR35" s="314">
        <v>83.6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175899</v>
      </c>
      <c r="AP36" s="312">
        <v>31383</v>
      </c>
      <c r="AQ36" s="313">
        <v>4845</v>
      </c>
      <c r="AR36" s="314">
        <v>547.70000000000005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490</v>
      </c>
      <c r="AP37" s="312" t="s">
        <v>490</v>
      </c>
      <c r="AQ37" s="313">
        <v>448</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-34985</v>
      </c>
      <c r="AP39" s="312">
        <v>-6242</v>
      </c>
      <c r="AQ39" s="313">
        <v>-1961</v>
      </c>
      <c r="AR39" s="314">
        <v>218.3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-784585</v>
      </c>
      <c r="AP40" s="312">
        <v>-139979</v>
      </c>
      <c r="AQ40" s="313">
        <v>-75713</v>
      </c>
      <c r="AR40" s="314">
        <v>84.9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298040</v>
      </c>
      <c r="AP41" s="312">
        <v>53174</v>
      </c>
      <c r="AQ41" s="313">
        <v>36985</v>
      </c>
      <c r="AR41" s="314">
        <v>43.8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1062216</v>
      </c>
      <c r="AN51" s="334">
        <v>177184</v>
      </c>
      <c r="AO51" s="335">
        <v>84.7</v>
      </c>
      <c r="AP51" s="336">
        <v>126262</v>
      </c>
      <c r="AQ51" s="337">
        <v>10</v>
      </c>
      <c r="AR51" s="338">
        <v>74.7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357167</v>
      </c>
      <c r="AN52" s="342">
        <v>59577</v>
      </c>
      <c r="AO52" s="343">
        <v>107.2</v>
      </c>
      <c r="AP52" s="344">
        <v>56769</v>
      </c>
      <c r="AQ52" s="345">
        <v>2.1</v>
      </c>
      <c r="AR52" s="346">
        <v>105.1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726291</v>
      </c>
      <c r="AN53" s="334">
        <v>123372</v>
      </c>
      <c r="AO53" s="335">
        <v>-30.4</v>
      </c>
      <c r="AP53" s="336">
        <v>126525</v>
      </c>
      <c r="AQ53" s="337">
        <v>0.2</v>
      </c>
      <c r="AR53" s="338">
        <v>-30.6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469913</v>
      </c>
      <c r="AN54" s="342">
        <v>79822</v>
      </c>
      <c r="AO54" s="343">
        <v>34</v>
      </c>
      <c r="AP54" s="344">
        <v>67052</v>
      </c>
      <c r="AQ54" s="345">
        <v>18.100000000000001</v>
      </c>
      <c r="AR54" s="346">
        <v>15.9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634068</v>
      </c>
      <c r="AN55" s="334">
        <v>109040</v>
      </c>
      <c r="AO55" s="335">
        <v>-11.6</v>
      </c>
      <c r="AP55" s="336">
        <v>122054</v>
      </c>
      <c r="AQ55" s="337">
        <v>-3.5</v>
      </c>
      <c r="AR55" s="338">
        <v>-8.1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304181</v>
      </c>
      <c r="AN56" s="342">
        <v>52310</v>
      </c>
      <c r="AO56" s="343">
        <v>-34.5</v>
      </c>
      <c r="AP56" s="344">
        <v>68298</v>
      </c>
      <c r="AQ56" s="345">
        <v>1.9</v>
      </c>
      <c r="AR56" s="346">
        <v>-36.4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832395</v>
      </c>
      <c r="AN57" s="334">
        <v>145067</v>
      </c>
      <c r="AO57" s="335">
        <v>33</v>
      </c>
      <c r="AP57" s="336">
        <v>111644</v>
      </c>
      <c r="AQ57" s="337">
        <v>-8.5</v>
      </c>
      <c r="AR57" s="338">
        <v>41.5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511635</v>
      </c>
      <c r="AN58" s="342">
        <v>89166</v>
      </c>
      <c r="AO58" s="343">
        <v>70.5</v>
      </c>
      <c r="AP58" s="344">
        <v>66606</v>
      </c>
      <c r="AQ58" s="345">
        <v>-2.5</v>
      </c>
      <c r="AR58" s="346">
        <v>73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356141</v>
      </c>
      <c r="AN59" s="334">
        <v>63540</v>
      </c>
      <c r="AO59" s="335">
        <v>-56.2</v>
      </c>
      <c r="AP59" s="336">
        <v>127917</v>
      </c>
      <c r="AQ59" s="337">
        <v>14.6</v>
      </c>
      <c r="AR59" s="338">
        <v>-70.8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306721</v>
      </c>
      <c r="AN60" s="342">
        <v>54723</v>
      </c>
      <c r="AO60" s="343">
        <v>-38.6</v>
      </c>
      <c r="AP60" s="344">
        <v>69746</v>
      </c>
      <c r="AQ60" s="345">
        <v>4.7</v>
      </c>
      <c r="AR60" s="346">
        <v>-43.3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722222</v>
      </c>
      <c r="AN61" s="349">
        <v>123641</v>
      </c>
      <c r="AO61" s="350">
        <v>3.9</v>
      </c>
      <c r="AP61" s="351">
        <v>122880</v>
      </c>
      <c r="AQ61" s="352">
        <v>2.6</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389923</v>
      </c>
      <c r="AN62" s="342">
        <v>67120</v>
      </c>
      <c r="AO62" s="343">
        <v>27.7</v>
      </c>
      <c r="AP62" s="344">
        <v>65694</v>
      </c>
      <c r="AQ62" s="345">
        <v>4.9000000000000004</v>
      </c>
      <c r="AR62" s="346">
        <v>22.8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01rFK08vN2M+CMHf4e59UQKiflhQq/1aXvzfgX91KUHMxkSWiF47UQAH1qFXRSeIvleT0FAPtusiRHW5Xb+MA==" saltValue="tRGtbSKm61oF/C3O1C02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AH42" sqref="AH4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jRQZ3/OGNv8dcIXXE5jiy6tHsjXl6yuj2QtI/Mi38btDO/wg010r/nsLsIavYk9nFRY62Fyf+MlwqDCXme/eHQ==" saltValue="Xn6s2zeNLKJb8KeX5pD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fo1zn968rvAEmmsTdRonr52Q8cIcYjuA/df5I3FrPZ4NRp5dC+xPnWu9Pc9M8tMcu475ujOgr7sZuR7r6XOTMQ==" saltValue="0P/uzYIZ7QfGeBipdObL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22"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54.5</v>
      </c>
      <c r="G47" s="12">
        <v>43.18</v>
      </c>
      <c r="H47" s="12">
        <v>43.81</v>
      </c>
      <c r="I47" s="12">
        <v>46.58</v>
      </c>
      <c r="J47" s="13">
        <v>40.75</v>
      </c>
    </row>
    <row r="48" spans="2:10" ht="57.75" customHeight="1" x14ac:dyDescent="0.15">
      <c r="B48" s="14"/>
      <c r="C48" s="1141" t="s">
        <v>4</v>
      </c>
      <c r="D48" s="1141"/>
      <c r="E48" s="1142"/>
      <c r="F48" s="15">
        <v>4.4400000000000004</v>
      </c>
      <c r="G48" s="16">
        <v>5.28</v>
      </c>
      <c r="H48" s="16">
        <v>7.12</v>
      </c>
      <c r="I48" s="16">
        <v>3.8</v>
      </c>
      <c r="J48" s="17">
        <v>4.54</v>
      </c>
    </row>
    <row r="49" spans="2:10" ht="57.75" customHeight="1" thickBot="1" x14ac:dyDescent="0.2">
      <c r="B49" s="18"/>
      <c r="C49" s="1143" t="s">
        <v>5</v>
      </c>
      <c r="D49" s="1143"/>
      <c r="E49" s="1144"/>
      <c r="F49" s="19" t="s">
        <v>533</v>
      </c>
      <c r="G49" s="20" t="s">
        <v>534</v>
      </c>
      <c r="H49" s="20">
        <v>1.32</v>
      </c>
      <c r="I49" s="20" t="s">
        <v>535</v>
      </c>
      <c r="J49" s="21" t="s">
        <v>536</v>
      </c>
    </row>
    <row r="50" spans="2:10" x14ac:dyDescent="0.15"/>
  </sheetData>
  <sheetProtection algorithmName="SHA-512" hashValue="sZQTRlnxRYVMmNlBqsmamtVQ4i6Xl/7ZYXuQdfK+6IkOlxBJGHSNHG61JDA4+GiikDZY85gfdL6UQQNEfE0vFA==" saltValue="B9aohcN74xViW/FLPIHu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井出健斗</cp:lastModifiedBy>
  <cp:lastPrinted>2025-03-19T08:37:29Z</cp:lastPrinted>
  <dcterms:created xsi:type="dcterms:W3CDTF">2025-02-19T02:31:44Z</dcterms:created>
  <dcterms:modified xsi:type="dcterms:W3CDTF">2025-03-19T08:37:34Z</dcterms:modified>
  <cp:category/>
</cp:coreProperties>
</file>